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02一時保存（1年未満）\22【住宅金融量調査】\住宅金融量調査\H29金融量\2017年４～６月\公表集計表原稿\HP決裁\掲載したもの\別添１\"/>
    </mc:Choice>
  </mc:AlternateContent>
  <bookViews>
    <workbookView xWindow="21375" yWindow="-15" windowWidth="19230" windowHeight="6240" tabRatio="800"/>
  </bookViews>
  <sheets>
    <sheet name="新規貸出 Origination（入力用）" sheetId="5" r:id="rId1"/>
    <sheet name="貸出残高Outstanding balance（入力用）" sheetId="6" r:id="rId2"/>
    <sheet name="注　note " sheetId="19" r:id="rId3"/>
  </sheets>
  <definedNames>
    <definedName name="OLE_LINK1" localSheetId="2">'注　note '!$B$32</definedName>
    <definedName name="_xlnm.Print_Area" localSheetId="0">'新規貸出 Origination（入力用）'!$A$1:$FZ$38</definedName>
    <definedName name="_xlnm.Print_Area" localSheetId="1">'貸出残高Outstanding balance（入力用）'!$A$1:$FJ$41</definedName>
    <definedName name="_xlnm.Print_Area" localSheetId="2">'注　note '!$A$1:$AB$59</definedName>
    <definedName name="_xlnm.Print_Titles" localSheetId="0">'新規貸出 Origination（入力用）'!$A:$B,'新規貸出 Origination（入力用）'!$1:$2</definedName>
    <definedName name="_xlnm.Print_Titles" localSheetId="1">'貸出残高Outstanding balance（入力用）'!$A:$B,'貸出残高Outstanding balance（入力用）'!$1:$2</definedName>
  </definedNames>
  <calcPr calcId="162913"/>
</workbook>
</file>

<file path=xl/calcChain.xml><?xml version="1.0" encoding="utf-8"?>
<calcChain xmlns="http://schemas.openxmlformats.org/spreadsheetml/2006/main">
  <c r="FJ13" i="6" l="1"/>
  <c r="FZ17" i="5"/>
  <c r="FJ26" i="6" l="1"/>
  <c r="FJ27" i="6"/>
  <c r="FZ24" i="5" l="1"/>
  <c r="FZ7" i="5" l="1"/>
  <c r="FZ26" i="5"/>
  <c r="FZ25" i="5"/>
  <c r="FZ23" i="5"/>
  <c r="FZ22" i="5"/>
  <c r="FZ20" i="5"/>
  <c r="FZ18" i="5"/>
  <c r="FZ16" i="5"/>
  <c r="FZ14" i="5"/>
  <c r="FZ13" i="5"/>
  <c r="FJ7" i="6"/>
  <c r="FJ25" i="6"/>
  <c r="FJ24" i="6"/>
  <c r="FJ23" i="6"/>
  <c r="FJ21" i="6"/>
  <c r="FJ19" i="6"/>
  <c r="FJ18" i="6"/>
  <c r="FJ17" i="6"/>
  <c r="FJ16" i="6"/>
  <c r="FJ14" i="6"/>
  <c r="FU17" i="5" l="1"/>
  <c r="FJ17" i="5"/>
  <c r="FF39" i="6" l="1"/>
  <c r="FG26" i="6" l="1"/>
  <c r="FG27" i="6"/>
  <c r="FG28" i="6"/>
  <c r="FG7" i="6" l="1"/>
  <c r="FH33" i="6"/>
  <c r="FF38" i="6"/>
  <c r="FG37" i="6"/>
  <c r="FG36" i="6"/>
  <c r="FG35" i="6"/>
  <c r="FG34" i="6"/>
  <c r="FG33" i="6"/>
  <c r="FG32" i="6"/>
  <c r="FG29" i="6"/>
  <c r="FG25" i="6"/>
  <c r="FG24" i="6"/>
  <c r="FG23" i="6"/>
  <c r="FG21" i="6"/>
  <c r="FG19" i="6"/>
  <c r="FG18" i="6"/>
  <c r="FG17" i="6"/>
  <c r="FG16" i="6"/>
  <c r="FG14" i="6"/>
  <c r="FG13" i="6"/>
  <c r="FV7" i="5"/>
  <c r="FU7" i="5"/>
  <c r="FW34" i="5"/>
  <c r="FW33" i="5"/>
  <c r="FW32" i="5"/>
  <c r="FU32" i="5"/>
  <c r="FW31" i="5"/>
  <c r="FU31" i="5"/>
  <c r="FV26" i="5"/>
  <c r="FU26" i="5"/>
  <c r="FV25" i="5"/>
  <c r="FU25" i="5"/>
  <c r="FV24" i="5"/>
  <c r="FV23" i="5"/>
  <c r="FU23" i="5"/>
  <c r="FV22" i="5"/>
  <c r="FU22" i="5"/>
  <c r="FV20" i="5"/>
  <c r="FU20" i="5"/>
  <c r="FV18" i="5"/>
  <c r="FU18" i="5"/>
  <c r="FV17" i="5"/>
  <c r="FV16" i="5"/>
  <c r="FU16" i="5"/>
  <c r="FV14" i="5"/>
  <c r="FU14" i="5"/>
  <c r="FV13" i="5"/>
  <c r="FU13" i="5"/>
  <c r="FH7" i="6" l="1"/>
  <c r="FH14" i="6"/>
  <c r="FH13" i="6"/>
  <c r="FH16" i="6"/>
  <c r="FH21" i="6"/>
  <c r="FH18" i="6"/>
  <c r="FH29" i="6"/>
  <c r="FH37" i="6"/>
  <c r="FH24" i="6"/>
  <c r="FH27" i="6"/>
  <c r="FH35" i="6"/>
  <c r="FH17" i="6"/>
  <c r="FH19" i="6"/>
  <c r="FH23" i="6"/>
  <c r="FV35" i="5"/>
  <c r="FV36" i="5"/>
  <c r="FX22" i="5" l="1"/>
  <c r="FX7" i="5"/>
  <c r="FX23" i="5"/>
  <c r="FH39" i="6"/>
  <c r="FX17" i="5"/>
  <c r="FX26" i="5"/>
  <c r="FX34" i="5"/>
  <c r="FX13" i="5"/>
  <c r="FX32" i="5"/>
  <c r="FX16" i="5"/>
  <c r="FX14" i="5"/>
  <c r="FX20" i="5"/>
  <c r="FX18" i="5"/>
  <c r="FX36" i="5" l="1"/>
  <c r="EN38" i="6" l="1"/>
  <c r="EN39" i="6"/>
  <c r="FA27" i="5"/>
  <c r="FA28" i="5"/>
  <c r="EO30" i="6"/>
  <c r="EO31" i="6"/>
  <c r="EP31" i="6" l="1"/>
  <c r="FS25" i="5"/>
  <c r="FS26" i="5"/>
  <c r="FE7" i="6" l="1"/>
  <c r="FE27" i="6"/>
  <c r="FE26" i="6"/>
  <c r="FE25" i="6"/>
  <c r="FE24" i="6"/>
  <c r="FE23" i="6"/>
  <c r="FE21" i="6"/>
  <c r="FE19" i="6"/>
  <c r="FE18" i="6"/>
  <c r="FE17" i="6"/>
  <c r="FE16" i="6"/>
  <c r="FE14" i="6"/>
  <c r="FE13" i="6"/>
  <c r="FS7" i="5"/>
  <c r="FS23" i="5"/>
  <c r="FS22" i="5"/>
  <c r="FS20" i="5"/>
  <c r="FS18" i="5"/>
  <c r="FS17" i="5"/>
  <c r="FS16" i="5"/>
  <c r="FS14" i="5"/>
  <c r="FS13" i="5"/>
  <c r="FC7" i="6" l="1"/>
  <c r="FQ17" i="5"/>
  <c r="ER7" i="6"/>
  <c r="CU38" i="6" l="1"/>
  <c r="EW38" i="6"/>
  <c r="FG38" i="6" s="1"/>
  <c r="FC26" i="6" l="1"/>
  <c r="FC27" i="6"/>
  <c r="FC17" i="6" l="1"/>
  <c r="FC35" i="6"/>
  <c r="FC34" i="6"/>
  <c r="FC33" i="6"/>
  <c r="FC32" i="6"/>
  <c r="FC25" i="6"/>
  <c r="FC24" i="6"/>
  <c r="FC23" i="6"/>
  <c r="FC21" i="6"/>
  <c r="FC19" i="6"/>
  <c r="FC18" i="6"/>
  <c r="FC16" i="6"/>
  <c r="FC14" i="6"/>
  <c r="FC13" i="6"/>
  <c r="FQ7" i="5"/>
  <c r="FQ32" i="5"/>
  <c r="FQ31" i="5"/>
  <c r="FQ26" i="5"/>
  <c r="FQ25" i="5"/>
  <c r="FQ23" i="5"/>
  <c r="FQ22" i="5"/>
  <c r="FQ20" i="5"/>
  <c r="FQ18" i="5"/>
  <c r="FQ16" i="5"/>
  <c r="FQ14" i="5"/>
  <c r="FQ13" i="5"/>
  <c r="EV27" i="6" l="1"/>
  <c r="EV26" i="6"/>
  <c r="EV25" i="6"/>
  <c r="EV24" i="6"/>
  <c r="EV23" i="6"/>
  <c r="EV21" i="6"/>
  <c r="EV19" i="6"/>
  <c r="EV18" i="6"/>
  <c r="EV17" i="6"/>
  <c r="EV16" i="6"/>
  <c r="EV14" i="6"/>
  <c r="EV13" i="6"/>
  <c r="EM27" i="6"/>
  <c r="EM26" i="6"/>
  <c r="EM25" i="6"/>
  <c r="EM24" i="6"/>
  <c r="EM23" i="6"/>
  <c r="EM21" i="6"/>
  <c r="EM19" i="6"/>
  <c r="EM18" i="6"/>
  <c r="EM17" i="6"/>
  <c r="EM16" i="6"/>
  <c r="EM14" i="6"/>
  <c r="EM13" i="6"/>
  <c r="EF13" i="6"/>
  <c r="EF7" i="6"/>
  <c r="DU7" i="6"/>
  <c r="FA7" i="6"/>
  <c r="EV7" i="6"/>
  <c r="EM7" i="6"/>
  <c r="FO18" i="5" l="1"/>
  <c r="FO20" i="5"/>
  <c r="FO17" i="5"/>
  <c r="FA26" i="6" l="1"/>
  <c r="FA27" i="6"/>
  <c r="FA13" i="6" l="1"/>
  <c r="FA25" i="6"/>
  <c r="FA24" i="6"/>
  <c r="FA23" i="6"/>
  <c r="FA21" i="6"/>
  <c r="FA19" i="6"/>
  <c r="FA18" i="6"/>
  <c r="FA17" i="6"/>
  <c r="FA16" i="6"/>
  <c r="FA14" i="6"/>
  <c r="FO7" i="5"/>
  <c r="FO26" i="5"/>
  <c r="FO25" i="5"/>
  <c r="FO23" i="5"/>
  <c r="FO22" i="5"/>
  <c r="FO16" i="5"/>
  <c r="FO14" i="5"/>
  <c r="FO13" i="5"/>
  <c r="EE38" i="6" l="1"/>
  <c r="EP27" i="5" l="1"/>
  <c r="FJ25" i="5" l="1"/>
  <c r="FJ26" i="5"/>
  <c r="EX25" i="6" l="1"/>
  <c r="EF31" i="6" l="1"/>
  <c r="EF30" i="6"/>
  <c r="EP28" i="5"/>
  <c r="EX37" i="6" l="1"/>
  <c r="EW39" i="6"/>
  <c r="EX36" i="6"/>
  <c r="EX35" i="6"/>
  <c r="EX34" i="6"/>
  <c r="EX33" i="6"/>
  <c r="EX32" i="6"/>
  <c r="EX29" i="6"/>
  <c r="EX28" i="6"/>
  <c r="EX27" i="6"/>
  <c r="EX26" i="6"/>
  <c r="EX24" i="6"/>
  <c r="EX23" i="6"/>
  <c r="EX21" i="6"/>
  <c r="EX19" i="6"/>
  <c r="EX18" i="6"/>
  <c r="EX17" i="6"/>
  <c r="EX16" i="6"/>
  <c r="EX14" i="6"/>
  <c r="EX13" i="6"/>
  <c r="EX7" i="6"/>
  <c r="FK7" i="5"/>
  <c r="FW7" i="5" s="1"/>
  <c r="FJ32" i="5"/>
  <c r="FJ31" i="5"/>
  <c r="FJ23" i="5"/>
  <c r="FJ22" i="5"/>
  <c r="FJ20" i="5"/>
  <c r="FJ18" i="5"/>
  <c r="FJ16" i="5"/>
  <c r="FJ14" i="5"/>
  <c r="FJ13" i="5"/>
  <c r="FJ7" i="5"/>
  <c r="FL34" i="5"/>
  <c r="FL33" i="5"/>
  <c r="FL32" i="5"/>
  <c r="FL31" i="5"/>
  <c r="FK26" i="5"/>
  <c r="FK25" i="5"/>
  <c r="FW25" i="5" s="1"/>
  <c r="FK24" i="5"/>
  <c r="FK23" i="5"/>
  <c r="FK22" i="5"/>
  <c r="FW22" i="5" s="1"/>
  <c r="FK20" i="5"/>
  <c r="FW20" i="5" s="1"/>
  <c r="FK18" i="5"/>
  <c r="FW18" i="5" s="1"/>
  <c r="FK17" i="5"/>
  <c r="FW17" i="5" s="1"/>
  <c r="FK16" i="5"/>
  <c r="FW16" i="5" s="1"/>
  <c r="FK14" i="5"/>
  <c r="FW14" i="5" s="1"/>
  <c r="FK13" i="5"/>
  <c r="FW13" i="5" s="1"/>
  <c r="FW23" i="5" l="1"/>
  <c r="FW26" i="5"/>
  <c r="FG39" i="6"/>
  <c r="FK35" i="5"/>
  <c r="FW35" i="5" s="1"/>
  <c r="EY37" i="6"/>
  <c r="EY35" i="6"/>
  <c r="EY23" i="6"/>
  <c r="EY7" i="6"/>
  <c r="EY19" i="6"/>
  <c r="EY33" i="6"/>
  <c r="EY17" i="6"/>
  <c r="EY14" i="6"/>
  <c r="EY29" i="6"/>
  <c r="EY13" i="6"/>
  <c r="EY16" i="6"/>
  <c r="EY18" i="6"/>
  <c r="EY21" i="6"/>
  <c r="EY24" i="6"/>
  <c r="EY27" i="6"/>
  <c r="FK36" i="5"/>
  <c r="FW36" i="5" l="1"/>
  <c r="EY39" i="6"/>
  <c r="FM26" i="5"/>
  <c r="FM13" i="5"/>
  <c r="FM7" i="5"/>
  <c r="FM16" i="5"/>
  <c r="FM32" i="5"/>
  <c r="FM18" i="5"/>
  <c r="FM34" i="5"/>
  <c r="FM23" i="5"/>
  <c r="FM20" i="5"/>
  <c r="FM17" i="5"/>
  <c r="FM22" i="5"/>
  <c r="FM14" i="5"/>
  <c r="EP37" i="6" l="1"/>
  <c r="EX39" i="6"/>
  <c r="FM36" i="5"/>
  <c r="FH23" i="5" l="1"/>
  <c r="FH26" i="5"/>
  <c r="FH25" i="5"/>
  <c r="FH13" i="5" l="1"/>
  <c r="FH7" i="5"/>
  <c r="FH22" i="5"/>
  <c r="FH20" i="5"/>
  <c r="FH18" i="5"/>
  <c r="FH17" i="5"/>
  <c r="FH16" i="5"/>
  <c r="FH14" i="5"/>
  <c r="ET14" i="6" l="1"/>
  <c r="ET13" i="6"/>
  <c r="ET7" i="6"/>
  <c r="FF14" i="5"/>
  <c r="FF13" i="5"/>
  <c r="FF7" i="5"/>
  <c r="ET17" i="6" l="1"/>
  <c r="EU16" i="5"/>
  <c r="ET35" i="6" l="1"/>
  <c r="ET33" i="6"/>
  <c r="ET32" i="6"/>
  <c r="ET27" i="6"/>
  <c r="ET26" i="6"/>
  <c r="ET25" i="6"/>
  <c r="ET24" i="6"/>
  <c r="ET23" i="6"/>
  <c r="ET21" i="6"/>
  <c r="ET19" i="6"/>
  <c r="ET18" i="6"/>
  <c r="ET16" i="6"/>
  <c r="ET34" i="6"/>
  <c r="FF32" i="5"/>
  <c r="FF31" i="5"/>
  <c r="FF26" i="5"/>
  <c r="FF23" i="5"/>
  <c r="FF22" i="5"/>
  <c r="FF20" i="5"/>
  <c r="FF18" i="5"/>
  <c r="FF16" i="5"/>
  <c r="FF25" i="5" l="1"/>
  <c r="ER18" i="6" l="1"/>
  <c r="ER17" i="6" l="1"/>
  <c r="ER26" i="6" l="1"/>
  <c r="ER27" i="6"/>
  <c r="FD26" i="5"/>
  <c r="FD25" i="5"/>
  <c r="EI7" i="6" l="1"/>
  <c r="ER25" i="6"/>
  <c r="ER24" i="6"/>
  <c r="ER23" i="6"/>
  <c r="ER21" i="6"/>
  <c r="ER19" i="6"/>
  <c r="ER16" i="6"/>
  <c r="ER14" i="6"/>
  <c r="ER13" i="6"/>
  <c r="FD13" i="5"/>
  <c r="FD7" i="5"/>
  <c r="FD23" i="5" l="1"/>
  <c r="FD22" i="5"/>
  <c r="FD20" i="5"/>
  <c r="FD18" i="5"/>
  <c r="FD16" i="5"/>
  <c r="FD14" i="5"/>
  <c r="EE27" i="5" l="1"/>
  <c r="EE28" i="5"/>
  <c r="DW30" i="6"/>
  <c r="DW31" i="6"/>
  <c r="DW32" i="6"/>
  <c r="DV38" i="6" l="1"/>
  <c r="EX38" i="6"/>
  <c r="FA34" i="5"/>
  <c r="FA33" i="5"/>
  <c r="EY32" i="5"/>
  <c r="EY31" i="5"/>
  <c r="EZ26" i="5"/>
  <c r="EY26" i="5"/>
  <c r="EZ25" i="5"/>
  <c r="FL25" i="5" s="1"/>
  <c r="EY25" i="5"/>
  <c r="EZ24" i="5"/>
  <c r="EY24" i="5"/>
  <c r="EZ23" i="5"/>
  <c r="EY23" i="5"/>
  <c r="EZ22" i="5"/>
  <c r="FL22" i="5" s="1"/>
  <c r="EY22" i="5"/>
  <c r="EZ20" i="5"/>
  <c r="FL20" i="5" s="1"/>
  <c r="EY20" i="5"/>
  <c r="EZ18" i="5"/>
  <c r="FL18" i="5" s="1"/>
  <c r="EY18" i="5"/>
  <c r="EZ17" i="5"/>
  <c r="FL17" i="5" s="1"/>
  <c r="EZ16" i="5"/>
  <c r="FL16" i="5" s="1"/>
  <c r="EY16" i="5"/>
  <c r="EZ14" i="5"/>
  <c r="FL14" i="5" s="1"/>
  <c r="EY14" i="5"/>
  <c r="EZ13" i="5"/>
  <c r="FL13" i="5" s="1"/>
  <c r="EY13" i="5"/>
  <c r="EZ7" i="5"/>
  <c r="EY7" i="5"/>
  <c r="EO37" i="6"/>
  <c r="EO36" i="6"/>
  <c r="EO35" i="6"/>
  <c r="EO34" i="6"/>
  <c r="EO33" i="6"/>
  <c r="EO32" i="6"/>
  <c r="EO29" i="6"/>
  <c r="EO28" i="6"/>
  <c r="EO27" i="6"/>
  <c r="EO26" i="6"/>
  <c r="EO25" i="6"/>
  <c r="EO24" i="6"/>
  <c r="EO23" i="6"/>
  <c r="EO21" i="6"/>
  <c r="EO19" i="6"/>
  <c r="EO18" i="6"/>
  <c r="EO17" i="6"/>
  <c r="EO16" i="6"/>
  <c r="EO14" i="6"/>
  <c r="EO13" i="6"/>
  <c r="EO7" i="6"/>
  <c r="FL26" i="5" l="1"/>
  <c r="FL23" i="5"/>
  <c r="EF38" i="6"/>
  <c r="FL7" i="5"/>
  <c r="EZ36" i="5"/>
  <c r="EZ35" i="5"/>
  <c r="FL35" i="5" s="1"/>
  <c r="EP7" i="6"/>
  <c r="EP35" i="6"/>
  <c r="EP29" i="6"/>
  <c r="EP13" i="6"/>
  <c r="EP14" i="6"/>
  <c r="EP17" i="6"/>
  <c r="EP19" i="6"/>
  <c r="EP23" i="6"/>
  <c r="EP33" i="6"/>
  <c r="EP16" i="6"/>
  <c r="EP18" i="6"/>
  <c r="EP21" i="6"/>
  <c r="EP24" i="6"/>
  <c r="EP27" i="6"/>
  <c r="EW17" i="5"/>
  <c r="EU31" i="5"/>
  <c r="FB28" i="5" l="1"/>
  <c r="EP39" i="6"/>
  <c r="FB20" i="5"/>
  <c r="FL36" i="5"/>
  <c r="FB34" i="5"/>
  <c r="FB26" i="5"/>
  <c r="FB32" i="5"/>
  <c r="FB16" i="5"/>
  <c r="FB14" i="5"/>
  <c r="FB13" i="5"/>
  <c r="FB7" i="5"/>
  <c r="FB22" i="5"/>
  <c r="FB18" i="5"/>
  <c r="FB23" i="5"/>
  <c r="FB17" i="5"/>
  <c r="FB36" i="5" l="1"/>
  <c r="EW7" i="5"/>
  <c r="EW14" i="5"/>
  <c r="EW13" i="5"/>
  <c r="EW16" i="5"/>
  <c r="EW18" i="5"/>
  <c r="EW20" i="5"/>
  <c r="EW25" i="5"/>
  <c r="EW24" i="5"/>
  <c r="EW23" i="5"/>
  <c r="EW22" i="5"/>
  <c r="EW26" i="5"/>
  <c r="EU7" i="5"/>
  <c r="EU14" i="5"/>
  <c r="EU13" i="5"/>
  <c r="EU18" i="5"/>
  <c r="EU20" i="5"/>
  <c r="EU24" i="5"/>
  <c r="EU23" i="5"/>
  <c r="EU22" i="5"/>
  <c r="EU26" i="5"/>
  <c r="EU25" i="5"/>
  <c r="EU32" i="5"/>
  <c r="EK14" i="6" l="1"/>
  <c r="EK13" i="6"/>
  <c r="EK23" i="6"/>
  <c r="EK26" i="6"/>
  <c r="EK27" i="6"/>
  <c r="EK32" i="6"/>
  <c r="EK35" i="6"/>
  <c r="EK34" i="6"/>
  <c r="EK33" i="6"/>
  <c r="EK7" i="6" l="1"/>
  <c r="ES25" i="5"/>
  <c r="ES26" i="5"/>
  <c r="ES24" i="5"/>
  <c r="ES23" i="5"/>
  <c r="ES22" i="5"/>
  <c r="ES20" i="5"/>
  <c r="ES18" i="5"/>
  <c r="ES17" i="5"/>
  <c r="ES16" i="5"/>
  <c r="ES14" i="5"/>
  <c r="ES13" i="5"/>
  <c r="ES7" i="5"/>
  <c r="EI21" i="6"/>
  <c r="EI27" i="6"/>
  <c r="EI26" i="6"/>
  <c r="EI25" i="6"/>
  <c r="EI24" i="6"/>
  <c r="EI23" i="6"/>
  <c r="EI19" i="6"/>
  <c r="EI18" i="6"/>
  <c r="EI17" i="6"/>
  <c r="EI16" i="6"/>
  <c r="EI14" i="6"/>
  <c r="EI13" i="6"/>
  <c r="EK18" i="6" l="1"/>
  <c r="EK25" i="6" l="1"/>
  <c r="EK24" i="6"/>
  <c r="EK21" i="6"/>
  <c r="EK19" i="6"/>
  <c r="EK17" i="6"/>
  <c r="EK16" i="6"/>
  <c r="DN30" i="6" l="1"/>
  <c r="DN31" i="6"/>
  <c r="DN32" i="6"/>
  <c r="EE39" i="6"/>
  <c r="EO38" i="6"/>
  <c r="EF37" i="6"/>
  <c r="EF36" i="6"/>
  <c r="EF35" i="6"/>
  <c r="EF34" i="6"/>
  <c r="EF33" i="6"/>
  <c r="EF32" i="6"/>
  <c r="EF29" i="6"/>
  <c r="EF28" i="6"/>
  <c r="EF27" i="6"/>
  <c r="EF26" i="6"/>
  <c r="EF25" i="6"/>
  <c r="EF24" i="6"/>
  <c r="EF23" i="6"/>
  <c r="EF21" i="6"/>
  <c r="EF19" i="6"/>
  <c r="EF18" i="6"/>
  <c r="EF17" i="6"/>
  <c r="EF16" i="6"/>
  <c r="EF14" i="6"/>
  <c r="DT27" i="5"/>
  <c r="DT28" i="5"/>
  <c r="EO32" i="5"/>
  <c r="EO31" i="5"/>
  <c r="FA31" i="5" s="1"/>
  <c r="EO26" i="5"/>
  <c r="EO25" i="5"/>
  <c r="FA25" i="5" s="1"/>
  <c r="EO24" i="5"/>
  <c r="FA24" i="5" s="1"/>
  <c r="EO23" i="5"/>
  <c r="EO22" i="5"/>
  <c r="FA22" i="5" s="1"/>
  <c r="EO20" i="5"/>
  <c r="FA20" i="5" s="1"/>
  <c r="EO18" i="5"/>
  <c r="FA18" i="5" s="1"/>
  <c r="EO17" i="5"/>
  <c r="FA17" i="5" s="1"/>
  <c r="EO16" i="5"/>
  <c r="FA16" i="5" s="1"/>
  <c r="EO14" i="5"/>
  <c r="FA14" i="5" s="1"/>
  <c r="EO13" i="5"/>
  <c r="FA13" i="5" s="1"/>
  <c r="EO7" i="5"/>
  <c r="FA7" i="5" s="1"/>
  <c r="EP34" i="5"/>
  <c r="EP33" i="5"/>
  <c r="EN32" i="5"/>
  <c r="EN31" i="5"/>
  <c r="EN26" i="5"/>
  <c r="EN25" i="5"/>
  <c r="EN24" i="5"/>
  <c r="EN23" i="5"/>
  <c r="EN22" i="5"/>
  <c r="EN20" i="5"/>
  <c r="EN18" i="5"/>
  <c r="EN16" i="5"/>
  <c r="EN14" i="5"/>
  <c r="EN13" i="5"/>
  <c r="EN7" i="5"/>
  <c r="FA26" i="5" l="1"/>
  <c r="FA23" i="5"/>
  <c r="FA32" i="5"/>
  <c r="EO39" i="6"/>
  <c r="EG31" i="6"/>
  <c r="EO35" i="5"/>
  <c r="FA35" i="5" s="1"/>
  <c r="EG35" i="6"/>
  <c r="EG13" i="6"/>
  <c r="EG23" i="6"/>
  <c r="EG16" i="6"/>
  <c r="EG19" i="6"/>
  <c r="EG7" i="6"/>
  <c r="EG14" i="6"/>
  <c r="EG17" i="6"/>
  <c r="EG33" i="6"/>
  <c r="EG29" i="6"/>
  <c r="EG18" i="6"/>
  <c r="EG21" i="6"/>
  <c r="EG24" i="6"/>
  <c r="EG27" i="6"/>
  <c r="EG37" i="6"/>
  <c r="EO36" i="5"/>
  <c r="EQ28" i="5" l="1"/>
  <c r="EG39" i="6"/>
  <c r="EQ23" i="5"/>
  <c r="FA36" i="5"/>
  <c r="EQ7" i="5"/>
  <c r="EQ18" i="5"/>
  <c r="EQ34" i="5"/>
  <c r="EQ26" i="5"/>
  <c r="EQ20" i="5"/>
  <c r="EQ32" i="5"/>
  <c r="EQ17" i="5"/>
  <c r="EQ16" i="5"/>
  <c r="EQ14" i="5"/>
  <c r="EQ22" i="5"/>
  <c r="EQ13" i="5"/>
  <c r="EL23" i="5"/>
  <c r="EQ36" i="5" l="1"/>
  <c r="DV39" i="6" l="1"/>
  <c r="DM39" i="6"/>
  <c r="DD39" i="6"/>
  <c r="CU39" i="6"/>
  <c r="CL39" i="6"/>
  <c r="CC39" i="6"/>
  <c r="BT39" i="6"/>
  <c r="BP39" i="6"/>
  <c r="BL39" i="6"/>
  <c r="BH39" i="6"/>
  <c r="BD39" i="6"/>
  <c r="AZ39" i="6"/>
  <c r="AV39" i="6"/>
  <c r="AR39" i="6"/>
  <c r="AN39" i="6"/>
  <c r="AJ39" i="6"/>
  <c r="AF39" i="6"/>
  <c r="AB39" i="6"/>
  <c r="X39" i="6"/>
  <c r="T39" i="6"/>
  <c r="P39" i="6"/>
  <c r="L39" i="6"/>
  <c r="H39" i="6"/>
  <c r="D39" i="6"/>
  <c r="DM38" i="6"/>
  <c r="DD38" i="6"/>
  <c r="CL38" i="6"/>
  <c r="CC38" i="6"/>
  <c r="BT38" i="6"/>
  <c r="BP38" i="6"/>
  <c r="BL38" i="6"/>
  <c r="BH38" i="6"/>
  <c r="BD38" i="6"/>
  <c r="AZ38" i="6"/>
  <c r="AV38" i="6"/>
  <c r="AR38" i="6"/>
  <c r="AN38" i="6"/>
  <c r="AJ38" i="6"/>
  <c r="AF38" i="6"/>
  <c r="AB38" i="6"/>
  <c r="X38" i="6"/>
  <c r="T38" i="6"/>
  <c r="P38" i="6"/>
  <c r="L38" i="6"/>
  <c r="H38" i="6"/>
  <c r="D38" i="6"/>
  <c r="DW37" i="6"/>
  <c r="DO37" i="6"/>
  <c r="DN37" i="6"/>
  <c r="DE37" i="6"/>
  <c r="CV37" i="6"/>
  <c r="CM37" i="6"/>
  <c r="CE37" i="6"/>
  <c r="CD37" i="6"/>
  <c r="BU37" i="6"/>
  <c r="BQ37" i="6"/>
  <c r="BM37" i="6"/>
  <c r="BJ37" i="6"/>
  <c r="BI37" i="6"/>
  <c r="BE37" i="6"/>
  <c r="BA37" i="6"/>
  <c r="AW37" i="6"/>
  <c r="AT37" i="6"/>
  <c r="AS37" i="6"/>
  <c r="AO37" i="6"/>
  <c r="AK37" i="6"/>
  <c r="AG37" i="6"/>
  <c r="AD37" i="6"/>
  <c r="AC37" i="6"/>
  <c r="Y37" i="6"/>
  <c r="U37" i="6"/>
  <c r="Q37" i="6"/>
  <c r="N37" i="6"/>
  <c r="M37" i="6"/>
  <c r="I37" i="6"/>
  <c r="DW36" i="6"/>
  <c r="DN36" i="6"/>
  <c r="DE36" i="6"/>
  <c r="CV36" i="6"/>
  <c r="CM36" i="6"/>
  <c r="CD36" i="6"/>
  <c r="BU36" i="6"/>
  <c r="BQ36" i="6"/>
  <c r="BM36" i="6"/>
  <c r="BI36" i="6"/>
  <c r="BE36" i="6"/>
  <c r="BA36" i="6"/>
  <c r="AW36" i="6"/>
  <c r="AS36" i="6"/>
  <c r="AO36" i="6"/>
  <c r="AK36" i="6"/>
  <c r="AG36" i="6"/>
  <c r="AC36" i="6"/>
  <c r="Y36" i="6"/>
  <c r="U36" i="6"/>
  <c r="Q36" i="6"/>
  <c r="M36" i="6"/>
  <c r="I36" i="6"/>
  <c r="EB35" i="6"/>
  <c r="DW35" i="6"/>
  <c r="DS35" i="6"/>
  <c r="DN35" i="6"/>
  <c r="DJ35" i="6"/>
  <c r="DF35" i="6"/>
  <c r="DE35" i="6"/>
  <c r="DA35" i="6"/>
  <c r="CV35" i="6"/>
  <c r="CR35" i="6"/>
  <c r="CM35" i="6"/>
  <c r="CI35" i="6"/>
  <c r="CE35" i="6"/>
  <c r="CD35" i="6"/>
  <c r="BZ35" i="6"/>
  <c r="BU35" i="6"/>
  <c r="BQ35" i="6"/>
  <c r="BM35" i="6"/>
  <c r="BJ35" i="6"/>
  <c r="BI35" i="6"/>
  <c r="BF35" i="6"/>
  <c r="BE35" i="6"/>
  <c r="BA35" i="6"/>
  <c r="AW35" i="6"/>
  <c r="AT35" i="6"/>
  <c r="AS35" i="6"/>
  <c r="AO35" i="6"/>
  <c r="AK35" i="6"/>
  <c r="AG35" i="6"/>
  <c r="AD35" i="6"/>
  <c r="AC35" i="6"/>
  <c r="Z35" i="6"/>
  <c r="Y35" i="6"/>
  <c r="EB34" i="6"/>
  <c r="DW34" i="6"/>
  <c r="DS34" i="6"/>
  <c r="DN34" i="6"/>
  <c r="DJ34" i="6"/>
  <c r="DE34" i="6"/>
  <c r="DA34" i="6"/>
  <c r="CV34" i="6"/>
  <c r="CR34" i="6"/>
  <c r="CM34" i="6"/>
  <c r="CI34" i="6"/>
  <c r="CD34" i="6"/>
  <c r="BZ34" i="6"/>
  <c r="BU34" i="6"/>
  <c r="BQ34" i="6"/>
  <c r="BM34" i="6"/>
  <c r="BI34" i="6"/>
  <c r="BE34" i="6"/>
  <c r="BA34" i="6"/>
  <c r="AW34" i="6"/>
  <c r="AS34" i="6"/>
  <c r="AO34" i="6"/>
  <c r="AK34" i="6"/>
  <c r="AG34" i="6"/>
  <c r="AC34" i="6"/>
  <c r="Y34" i="6"/>
  <c r="U34" i="6"/>
  <c r="Q34" i="6"/>
  <c r="M34" i="6"/>
  <c r="I34" i="6"/>
  <c r="EB33" i="6"/>
  <c r="DW33" i="6"/>
  <c r="DS33" i="6"/>
  <c r="DN33" i="6"/>
  <c r="DJ33" i="6"/>
  <c r="DE33" i="6"/>
  <c r="DA33" i="6"/>
  <c r="CV33" i="6"/>
  <c r="CR33" i="6"/>
  <c r="CM33" i="6"/>
  <c r="CI33" i="6"/>
  <c r="CE33" i="6"/>
  <c r="CD33" i="6"/>
  <c r="BZ33" i="6"/>
  <c r="BU33" i="6"/>
  <c r="BQ33" i="6"/>
  <c r="BM33" i="6"/>
  <c r="BJ33" i="6"/>
  <c r="BI33" i="6"/>
  <c r="BE33" i="6"/>
  <c r="BA33" i="6"/>
  <c r="AW33" i="6"/>
  <c r="AT33" i="6"/>
  <c r="AS33" i="6"/>
  <c r="AP33" i="6"/>
  <c r="AO33" i="6"/>
  <c r="AK33" i="6"/>
  <c r="AG33" i="6"/>
  <c r="AD33" i="6"/>
  <c r="AC33" i="6"/>
  <c r="Y33" i="6"/>
  <c r="U33" i="6"/>
  <c r="Q33" i="6"/>
  <c r="N33" i="6"/>
  <c r="M33" i="6"/>
  <c r="J33" i="6"/>
  <c r="I33" i="6"/>
  <c r="EB32" i="6"/>
  <c r="DS32" i="6"/>
  <c r="DJ32" i="6"/>
  <c r="DE32" i="6"/>
  <c r="DA32" i="6"/>
  <c r="CV32" i="6"/>
  <c r="CR32" i="6"/>
  <c r="CM32" i="6"/>
  <c r="CI32" i="6"/>
  <c r="CD32" i="6"/>
  <c r="BZ32" i="6"/>
  <c r="BU32" i="6"/>
  <c r="BQ32" i="6"/>
  <c r="BM32" i="6"/>
  <c r="BI32" i="6"/>
  <c r="BE32" i="6"/>
  <c r="BA32" i="6"/>
  <c r="AW32" i="6"/>
  <c r="AS32" i="6"/>
  <c r="AO32" i="6"/>
  <c r="AK32" i="6"/>
  <c r="AG32" i="6"/>
  <c r="AC32" i="6"/>
  <c r="Y32" i="6"/>
  <c r="U32" i="6"/>
  <c r="Q32" i="6"/>
  <c r="M32" i="6"/>
  <c r="I32" i="6"/>
  <c r="DE31" i="6"/>
  <c r="CV31" i="6"/>
  <c r="CM31" i="6"/>
  <c r="CE31" i="6"/>
  <c r="CD31" i="6"/>
  <c r="BV31" i="6"/>
  <c r="BU31" i="6"/>
  <c r="BQ31" i="6"/>
  <c r="BM31" i="6"/>
  <c r="BJ31" i="6"/>
  <c r="BI31" i="6"/>
  <c r="BE31" i="6"/>
  <c r="BA31" i="6"/>
  <c r="AW31" i="6"/>
  <c r="AT31" i="6"/>
  <c r="AS31" i="6"/>
  <c r="AP31" i="6"/>
  <c r="AO31" i="6"/>
  <c r="AK31" i="6"/>
  <c r="AG31" i="6"/>
  <c r="AD31" i="6"/>
  <c r="AC31" i="6"/>
  <c r="Y31" i="6"/>
  <c r="U31" i="6"/>
  <c r="Q31" i="6"/>
  <c r="N31" i="6"/>
  <c r="M31" i="6"/>
  <c r="J31" i="6"/>
  <c r="I31" i="6"/>
  <c r="DE30" i="6"/>
  <c r="CV30" i="6"/>
  <c r="CM30" i="6"/>
  <c r="CD30" i="6"/>
  <c r="BU30" i="6"/>
  <c r="BQ30" i="6"/>
  <c r="BM30" i="6"/>
  <c r="BI30" i="6"/>
  <c r="BE30" i="6"/>
  <c r="BA30" i="6"/>
  <c r="AW30" i="6"/>
  <c r="AS30" i="6"/>
  <c r="AO30" i="6"/>
  <c r="AK30" i="6"/>
  <c r="AG30" i="6"/>
  <c r="AC30" i="6"/>
  <c r="Y30" i="6"/>
  <c r="U30" i="6"/>
  <c r="Q30" i="6"/>
  <c r="M30" i="6"/>
  <c r="I30" i="6"/>
  <c r="DW29" i="6"/>
  <c r="DN29" i="6"/>
  <c r="DE29" i="6"/>
  <c r="CV29" i="6"/>
  <c r="CM29" i="6"/>
  <c r="CE29" i="6"/>
  <c r="CD29" i="6"/>
  <c r="BV29" i="6"/>
  <c r="BU29" i="6"/>
  <c r="BQ29" i="6"/>
  <c r="BM29" i="6"/>
  <c r="BJ29" i="6"/>
  <c r="BI29" i="6"/>
  <c r="BE29" i="6"/>
  <c r="BA29" i="6"/>
  <c r="AW29" i="6"/>
  <c r="AT29" i="6"/>
  <c r="AS29" i="6"/>
  <c r="AP29" i="6"/>
  <c r="AO29" i="6"/>
  <c r="AK29" i="6"/>
  <c r="AG29" i="6"/>
  <c r="AD29" i="6"/>
  <c r="AC29" i="6"/>
  <c r="Y29" i="6"/>
  <c r="V29" i="6"/>
  <c r="U29" i="6"/>
  <c r="Q29" i="6"/>
  <c r="N29" i="6"/>
  <c r="M29" i="6"/>
  <c r="I29" i="6"/>
  <c r="DW28" i="6"/>
  <c r="DN28" i="6"/>
  <c r="DE28" i="6"/>
  <c r="CV28" i="6"/>
  <c r="CM28" i="6"/>
  <c r="CD28" i="6"/>
  <c r="BU28" i="6"/>
  <c r="BQ28" i="6"/>
  <c r="BM28" i="6"/>
  <c r="BI28" i="6"/>
  <c r="BE28" i="6"/>
  <c r="BA28" i="6"/>
  <c r="AW28" i="6"/>
  <c r="AS28" i="6"/>
  <c r="AO28" i="6"/>
  <c r="AK28" i="6"/>
  <c r="AG28" i="6"/>
  <c r="AC28" i="6"/>
  <c r="Y28" i="6"/>
  <c r="U28" i="6"/>
  <c r="Q28" i="6"/>
  <c r="M28" i="6"/>
  <c r="I28" i="6"/>
  <c r="ED27" i="6"/>
  <c r="EB27" i="6"/>
  <c r="DZ27" i="6"/>
  <c r="DW27" i="6"/>
  <c r="DU27" i="6"/>
  <c r="DS27" i="6"/>
  <c r="DQ27" i="6"/>
  <c r="DN27" i="6"/>
  <c r="DL27" i="6"/>
  <c r="DJ27" i="6"/>
  <c r="DH27" i="6"/>
  <c r="DE27" i="6"/>
  <c r="DC27" i="6"/>
  <c r="DA27" i="6"/>
  <c r="CY27" i="6"/>
  <c r="CV27" i="6"/>
  <c r="CT27" i="6"/>
  <c r="CR27" i="6"/>
  <c r="CP27" i="6"/>
  <c r="CM27" i="6"/>
  <c r="CK27" i="6"/>
  <c r="CI27" i="6"/>
  <c r="CG27" i="6"/>
  <c r="CE27" i="6"/>
  <c r="CD27" i="6"/>
  <c r="CB27" i="6"/>
  <c r="BZ27" i="6"/>
  <c r="BX27" i="6"/>
  <c r="BU27" i="6"/>
  <c r="BQ27" i="6"/>
  <c r="BM27" i="6"/>
  <c r="BJ27" i="6"/>
  <c r="BI27" i="6"/>
  <c r="BE27" i="6"/>
  <c r="BA27" i="6"/>
  <c r="AX27" i="6"/>
  <c r="AW27" i="6"/>
  <c r="AT27" i="6"/>
  <c r="AS27" i="6"/>
  <c r="AP27" i="6"/>
  <c r="AO27" i="6"/>
  <c r="AK27" i="6"/>
  <c r="AG27" i="6"/>
  <c r="AD27" i="6"/>
  <c r="AC27" i="6"/>
  <c r="Y27" i="6"/>
  <c r="U27" i="6"/>
  <c r="Q27" i="6"/>
  <c r="N27" i="6"/>
  <c r="M27" i="6"/>
  <c r="J27" i="6"/>
  <c r="I27" i="6"/>
  <c r="ED26" i="6"/>
  <c r="EB26" i="6"/>
  <c r="DZ26" i="6"/>
  <c r="DW26" i="6"/>
  <c r="DU26" i="6"/>
  <c r="DS26" i="6"/>
  <c r="DQ26" i="6"/>
  <c r="DN26" i="6"/>
  <c r="DL26" i="6"/>
  <c r="DJ26" i="6"/>
  <c r="DH26" i="6"/>
  <c r="DE26" i="6"/>
  <c r="DC26" i="6"/>
  <c r="DA26" i="6"/>
  <c r="CY26" i="6"/>
  <c r="CV26" i="6"/>
  <c r="CT26" i="6"/>
  <c r="CR26" i="6"/>
  <c r="CP26" i="6"/>
  <c r="CM26" i="6"/>
  <c r="CK26" i="6"/>
  <c r="CI26" i="6"/>
  <c r="CG26" i="6"/>
  <c r="CD26" i="6"/>
  <c r="CB26" i="6"/>
  <c r="BZ26" i="6"/>
  <c r="BX26" i="6"/>
  <c r="BU26" i="6"/>
  <c r="BQ26" i="6"/>
  <c r="BM26" i="6"/>
  <c r="BI26" i="6"/>
  <c r="BE26" i="6"/>
  <c r="BA26" i="6"/>
  <c r="AW26" i="6"/>
  <c r="AS26" i="6"/>
  <c r="AO26" i="6"/>
  <c r="AK26" i="6"/>
  <c r="AG26" i="6"/>
  <c r="AC26" i="6"/>
  <c r="Y26" i="6"/>
  <c r="U26" i="6"/>
  <c r="Q26" i="6"/>
  <c r="M26" i="6"/>
  <c r="ED25" i="6"/>
  <c r="EB25" i="6"/>
  <c r="DZ25" i="6"/>
  <c r="DW25" i="6"/>
  <c r="DU25" i="6"/>
  <c r="DS25" i="6"/>
  <c r="DQ25" i="6"/>
  <c r="DN25" i="6"/>
  <c r="DL25" i="6"/>
  <c r="DJ25" i="6"/>
  <c r="DH25" i="6"/>
  <c r="DE25" i="6"/>
  <c r="DC25" i="6"/>
  <c r="DA25" i="6"/>
  <c r="CY25" i="6"/>
  <c r="CV25" i="6"/>
  <c r="CT25" i="6"/>
  <c r="CR25" i="6"/>
  <c r="CP25" i="6"/>
  <c r="CM25" i="6"/>
  <c r="CK25" i="6"/>
  <c r="CI25" i="6"/>
  <c r="ED24" i="6"/>
  <c r="EB24" i="6"/>
  <c r="DZ24" i="6"/>
  <c r="DW24" i="6"/>
  <c r="DU24" i="6"/>
  <c r="DS24" i="6"/>
  <c r="DQ24" i="6"/>
  <c r="DN24" i="6"/>
  <c r="DL24" i="6"/>
  <c r="DJ24" i="6"/>
  <c r="DH24" i="6"/>
  <c r="DE24" i="6"/>
  <c r="DC24" i="6"/>
  <c r="DA24" i="6"/>
  <c r="CY24" i="6"/>
  <c r="CV24" i="6"/>
  <c r="CT24" i="6"/>
  <c r="CR24" i="6"/>
  <c r="CP24" i="6"/>
  <c r="CM24" i="6"/>
  <c r="CK24" i="6"/>
  <c r="CI24" i="6"/>
  <c r="CG24" i="6"/>
  <c r="CE24" i="6"/>
  <c r="CD24" i="6"/>
  <c r="CB24" i="6"/>
  <c r="BZ24" i="6"/>
  <c r="BX24" i="6"/>
  <c r="BV24" i="6"/>
  <c r="BU24" i="6"/>
  <c r="BQ24" i="6"/>
  <c r="BM24" i="6"/>
  <c r="BJ24" i="6"/>
  <c r="ED23" i="6"/>
  <c r="EB23" i="6"/>
  <c r="DZ23" i="6"/>
  <c r="DW23" i="6"/>
  <c r="DU23" i="6"/>
  <c r="DS23" i="6"/>
  <c r="DQ23" i="6"/>
  <c r="DN23" i="6"/>
  <c r="DL23" i="6"/>
  <c r="DJ23" i="6"/>
  <c r="DH23" i="6"/>
  <c r="DF23" i="6"/>
  <c r="DE23" i="6"/>
  <c r="DC23" i="6"/>
  <c r="DA23" i="6"/>
  <c r="CY23" i="6"/>
  <c r="CV23" i="6"/>
  <c r="CT23" i="6"/>
  <c r="CR23" i="6"/>
  <c r="CP23" i="6"/>
  <c r="CM23" i="6"/>
  <c r="CK23" i="6"/>
  <c r="CI23" i="6"/>
  <c r="CG23" i="6"/>
  <c r="CE23" i="6"/>
  <c r="CD23" i="6"/>
  <c r="CB23" i="6"/>
  <c r="BZ23" i="6"/>
  <c r="BX23" i="6"/>
  <c r="BU23" i="6"/>
  <c r="BQ23" i="6"/>
  <c r="BM23" i="6"/>
  <c r="BJ23" i="6"/>
  <c r="BI23" i="6"/>
  <c r="BE23" i="6"/>
  <c r="BA23" i="6"/>
  <c r="AW23" i="6"/>
  <c r="AT23" i="6"/>
  <c r="AS23" i="6"/>
  <c r="AO23" i="6"/>
  <c r="AK23" i="6"/>
  <c r="AG23" i="6"/>
  <c r="AD23" i="6"/>
  <c r="AC23" i="6"/>
  <c r="Y23" i="6"/>
  <c r="U23" i="6"/>
  <c r="Q23" i="6"/>
  <c r="N23" i="6"/>
  <c r="M23" i="6"/>
  <c r="I23" i="6"/>
  <c r="BQ22" i="6"/>
  <c r="BM22" i="6"/>
  <c r="BJ22" i="6"/>
  <c r="BI22" i="6"/>
  <c r="BE22" i="6"/>
  <c r="BB22" i="6"/>
  <c r="BA22" i="6"/>
  <c r="AW22" i="6"/>
  <c r="AT22" i="6"/>
  <c r="AS22" i="6"/>
  <c r="AP22" i="6"/>
  <c r="AO22" i="6"/>
  <c r="AK22" i="6"/>
  <c r="AG22" i="6"/>
  <c r="AD22" i="6"/>
  <c r="AC22" i="6"/>
  <c r="Y22" i="6"/>
  <c r="U22" i="6"/>
  <c r="Q22" i="6"/>
  <c r="N22" i="6"/>
  <c r="M22" i="6"/>
  <c r="J22" i="6"/>
  <c r="I22" i="6"/>
  <c r="ED21" i="6"/>
  <c r="EB21" i="6"/>
  <c r="DZ21" i="6"/>
  <c r="DW21" i="6"/>
  <c r="DU21" i="6"/>
  <c r="DS21" i="6"/>
  <c r="DQ21" i="6"/>
  <c r="DN21" i="6"/>
  <c r="DL21" i="6"/>
  <c r="DJ21" i="6"/>
  <c r="DH21" i="6"/>
  <c r="DE21" i="6"/>
  <c r="DC21" i="6"/>
  <c r="DA21" i="6"/>
  <c r="CY21" i="6"/>
  <c r="CV21" i="6"/>
  <c r="CT21" i="6"/>
  <c r="CR21" i="6"/>
  <c r="CP21" i="6"/>
  <c r="CM21" i="6"/>
  <c r="CK21" i="6"/>
  <c r="CI21" i="6"/>
  <c r="CG21" i="6"/>
  <c r="CE21" i="6"/>
  <c r="CD21" i="6"/>
  <c r="CB21" i="6"/>
  <c r="BZ21" i="6"/>
  <c r="BX21" i="6"/>
  <c r="BU21" i="6"/>
  <c r="BQ21" i="6"/>
  <c r="BM21" i="6"/>
  <c r="BJ21" i="6"/>
  <c r="BI21" i="6"/>
  <c r="BE21" i="6"/>
  <c r="BA21" i="6"/>
  <c r="AW21" i="6"/>
  <c r="AT21" i="6"/>
  <c r="AS21" i="6"/>
  <c r="AO21" i="6"/>
  <c r="AK21" i="6"/>
  <c r="AG21" i="6"/>
  <c r="AD21" i="6"/>
  <c r="AC21" i="6"/>
  <c r="Z21" i="6"/>
  <c r="Y21" i="6"/>
  <c r="U21" i="6"/>
  <c r="Q21" i="6"/>
  <c r="N21" i="6"/>
  <c r="M21" i="6"/>
  <c r="I21" i="6"/>
  <c r="BA20" i="6"/>
  <c r="AW20" i="6"/>
  <c r="AT20" i="6"/>
  <c r="AS20" i="6"/>
  <c r="AP20" i="6"/>
  <c r="AO20" i="6"/>
  <c r="AK20" i="6"/>
  <c r="AG20" i="6"/>
  <c r="AD20" i="6"/>
  <c r="AC20" i="6"/>
  <c r="Y20" i="6"/>
  <c r="U20" i="6"/>
  <c r="Q20" i="6"/>
  <c r="N20" i="6"/>
  <c r="M20" i="6"/>
  <c r="J20" i="6"/>
  <c r="I20" i="6"/>
  <c r="ED19" i="6"/>
  <c r="EB19" i="6"/>
  <c r="DZ19" i="6"/>
  <c r="DW19" i="6"/>
  <c r="DU19" i="6"/>
  <c r="DS19" i="6"/>
  <c r="DQ19" i="6"/>
  <c r="DN19" i="6"/>
  <c r="DL19" i="6"/>
  <c r="DJ19" i="6"/>
  <c r="DH19" i="6"/>
  <c r="DE19" i="6"/>
  <c r="DC19" i="6"/>
  <c r="DA19" i="6"/>
  <c r="CY19" i="6"/>
  <c r="CV19" i="6"/>
  <c r="CT19" i="6"/>
  <c r="CR19" i="6"/>
  <c r="CP19" i="6"/>
  <c r="CM19" i="6"/>
  <c r="CK19" i="6"/>
  <c r="CI19" i="6"/>
  <c r="CG19" i="6"/>
  <c r="CE19" i="6"/>
  <c r="CD19" i="6"/>
  <c r="CB19" i="6"/>
  <c r="BZ19" i="6"/>
  <c r="BX19" i="6"/>
  <c r="BV19" i="6"/>
  <c r="BU19" i="6"/>
  <c r="BQ19" i="6"/>
  <c r="BM19" i="6"/>
  <c r="BJ19" i="6"/>
  <c r="BI19" i="6"/>
  <c r="BE19" i="6"/>
  <c r="BA19" i="6"/>
  <c r="AW19" i="6"/>
  <c r="AT19" i="6"/>
  <c r="AS19" i="6"/>
  <c r="AO19" i="6"/>
  <c r="AK19" i="6"/>
  <c r="AG19" i="6"/>
  <c r="AD19" i="6"/>
  <c r="AC19" i="6"/>
  <c r="Y19" i="6"/>
  <c r="U19" i="6"/>
  <c r="Q19" i="6"/>
  <c r="N19" i="6"/>
  <c r="M19" i="6"/>
  <c r="I19" i="6"/>
  <c r="ED18" i="6"/>
  <c r="EB18" i="6"/>
  <c r="DZ18" i="6"/>
  <c r="DW18" i="6"/>
  <c r="DU18" i="6"/>
  <c r="DS18" i="6"/>
  <c r="DQ18" i="6"/>
  <c r="DO18" i="6"/>
  <c r="DN18" i="6"/>
  <c r="DL18" i="6"/>
  <c r="DJ18" i="6"/>
  <c r="DH18" i="6"/>
  <c r="DE18" i="6"/>
  <c r="DC18" i="6"/>
  <c r="DA18" i="6"/>
  <c r="CY18" i="6"/>
  <c r="CW18" i="6"/>
  <c r="CV18" i="6"/>
  <c r="CT18" i="6"/>
  <c r="CR18" i="6"/>
  <c r="CP18" i="6"/>
  <c r="CM18" i="6"/>
  <c r="CK18" i="6"/>
  <c r="CI18" i="6"/>
  <c r="CG18" i="6"/>
  <c r="CE18" i="6"/>
  <c r="CD18" i="6"/>
  <c r="CB18" i="6"/>
  <c r="BZ18" i="6"/>
  <c r="BX18" i="6"/>
  <c r="BU18" i="6"/>
  <c r="BQ18" i="6"/>
  <c r="BM18" i="6"/>
  <c r="BJ18" i="6"/>
  <c r="BI18" i="6"/>
  <c r="BF18" i="6"/>
  <c r="BE18" i="6"/>
  <c r="BA18" i="6"/>
  <c r="AW18" i="6"/>
  <c r="AT18" i="6"/>
  <c r="AS18" i="6"/>
  <c r="AO18" i="6"/>
  <c r="AK18" i="6"/>
  <c r="AG18" i="6"/>
  <c r="AD18" i="6"/>
  <c r="AC18" i="6"/>
  <c r="Y18" i="6"/>
  <c r="U18" i="6"/>
  <c r="Q18" i="6"/>
  <c r="N18" i="6"/>
  <c r="M18" i="6"/>
  <c r="I18" i="6"/>
  <c r="ED17" i="6"/>
  <c r="EB17" i="6"/>
  <c r="DZ17" i="6"/>
  <c r="DW17" i="6"/>
  <c r="DU17" i="6"/>
  <c r="DS17" i="6"/>
  <c r="DQ17" i="6"/>
  <c r="DN17" i="6"/>
  <c r="DL17" i="6"/>
  <c r="DJ17" i="6"/>
  <c r="DH17" i="6"/>
  <c r="DF17" i="6"/>
  <c r="DE17" i="6"/>
  <c r="DC17" i="6"/>
  <c r="DA17" i="6"/>
  <c r="CY17" i="6"/>
  <c r="CV17" i="6"/>
  <c r="CT17" i="6"/>
  <c r="CR17" i="6"/>
  <c r="CP17" i="6"/>
  <c r="CM17" i="6"/>
  <c r="CK17" i="6"/>
  <c r="CI17" i="6"/>
  <c r="CG17" i="6"/>
  <c r="CE17" i="6"/>
  <c r="CD17" i="6"/>
  <c r="CB17" i="6"/>
  <c r="BZ17" i="6"/>
  <c r="BX17" i="6"/>
  <c r="BU17" i="6"/>
  <c r="BQ17" i="6"/>
  <c r="BM17" i="6"/>
  <c r="BJ17" i="6"/>
  <c r="BI17" i="6"/>
  <c r="BE17" i="6"/>
  <c r="BA17" i="6"/>
  <c r="AW17" i="6"/>
  <c r="AT17" i="6"/>
  <c r="AS17" i="6"/>
  <c r="AO17" i="6"/>
  <c r="AK17" i="6"/>
  <c r="AG17" i="6"/>
  <c r="AD17" i="6"/>
  <c r="AC17" i="6"/>
  <c r="Y17" i="6"/>
  <c r="U17" i="6"/>
  <c r="Q17" i="6"/>
  <c r="N17" i="6"/>
  <c r="M17" i="6"/>
  <c r="I17" i="6"/>
  <c r="ED16" i="6"/>
  <c r="EB16" i="6"/>
  <c r="DZ16" i="6"/>
  <c r="DW16" i="6"/>
  <c r="DU16" i="6"/>
  <c r="DS16" i="6"/>
  <c r="DQ16" i="6"/>
  <c r="DN16" i="6"/>
  <c r="DL16" i="6"/>
  <c r="DJ16" i="6"/>
  <c r="DH16" i="6"/>
  <c r="DF16" i="6"/>
  <c r="DE16" i="6"/>
  <c r="DC16" i="6"/>
  <c r="DA16" i="6"/>
  <c r="CY16" i="6"/>
  <c r="CV16" i="6"/>
  <c r="CT16" i="6"/>
  <c r="CR16" i="6"/>
  <c r="CP16" i="6"/>
  <c r="CM16" i="6"/>
  <c r="CK16" i="6"/>
  <c r="CI16" i="6"/>
  <c r="CG16" i="6"/>
  <c r="CE16" i="6"/>
  <c r="CD16" i="6"/>
  <c r="CB16" i="6"/>
  <c r="BZ16" i="6"/>
  <c r="BX16" i="6"/>
  <c r="BU16" i="6"/>
  <c r="BQ16" i="6"/>
  <c r="BM16" i="6"/>
  <c r="BJ16" i="6"/>
  <c r="BI16" i="6"/>
  <c r="BF16" i="6"/>
  <c r="BE16" i="6"/>
  <c r="BA16" i="6"/>
  <c r="AW16" i="6"/>
  <c r="AT16" i="6"/>
  <c r="AS16" i="6"/>
  <c r="AO16" i="6"/>
  <c r="AK16" i="6"/>
  <c r="AG16" i="6"/>
  <c r="AD16" i="6"/>
  <c r="AC16" i="6"/>
  <c r="Z16" i="6"/>
  <c r="Y16" i="6"/>
  <c r="U16" i="6"/>
  <c r="Q16" i="6"/>
  <c r="N16" i="6"/>
  <c r="M16" i="6"/>
  <c r="I16" i="6"/>
  <c r="BQ15" i="6"/>
  <c r="BM15" i="6"/>
  <c r="BJ15" i="6"/>
  <c r="BI15" i="6"/>
  <c r="BE15" i="6"/>
  <c r="BA15" i="6"/>
  <c r="AW15" i="6"/>
  <c r="AT15" i="6"/>
  <c r="AS15" i="6"/>
  <c r="AO15" i="6"/>
  <c r="AK15" i="6"/>
  <c r="AG15" i="6"/>
  <c r="AD15" i="6"/>
  <c r="AC15" i="6"/>
  <c r="Y15" i="6"/>
  <c r="U15" i="6"/>
  <c r="R15" i="6"/>
  <c r="Q15" i="6"/>
  <c r="N15" i="6"/>
  <c r="M15" i="6"/>
  <c r="J15" i="6"/>
  <c r="I15" i="6"/>
  <c r="ED14" i="6"/>
  <c r="EB14" i="6"/>
  <c r="DZ14" i="6"/>
  <c r="DW14" i="6"/>
  <c r="DU14" i="6"/>
  <c r="DS14" i="6"/>
  <c r="DQ14" i="6"/>
  <c r="DN14" i="6"/>
  <c r="DL14" i="6"/>
  <c r="DJ14" i="6"/>
  <c r="DH14" i="6"/>
  <c r="DE14" i="6"/>
  <c r="DC14" i="6"/>
  <c r="DA14" i="6"/>
  <c r="CY14" i="6"/>
  <c r="CV14" i="6"/>
  <c r="CT14" i="6"/>
  <c r="CR14" i="6"/>
  <c r="CP14" i="6"/>
  <c r="CM14" i="6"/>
  <c r="CK14" i="6"/>
  <c r="CI14" i="6"/>
  <c r="CG14" i="6"/>
  <c r="CE14" i="6"/>
  <c r="CD14" i="6"/>
  <c r="CB14" i="6"/>
  <c r="BZ14" i="6"/>
  <c r="BX14" i="6"/>
  <c r="BU14" i="6"/>
  <c r="BQ14" i="6"/>
  <c r="BM14" i="6"/>
  <c r="BJ14" i="6"/>
  <c r="BI14" i="6"/>
  <c r="BE14" i="6"/>
  <c r="BA14" i="6"/>
  <c r="AW14" i="6"/>
  <c r="AT14" i="6"/>
  <c r="AS14" i="6"/>
  <c r="AO14" i="6"/>
  <c r="AK14" i="6"/>
  <c r="AG14" i="6"/>
  <c r="AD14" i="6"/>
  <c r="AC14" i="6"/>
  <c r="Y14" i="6"/>
  <c r="U14" i="6"/>
  <c r="Q14" i="6"/>
  <c r="N14" i="6"/>
  <c r="M14" i="6"/>
  <c r="J14" i="6"/>
  <c r="I14" i="6"/>
  <c r="ED13" i="6"/>
  <c r="EB13" i="6"/>
  <c r="DZ13" i="6"/>
  <c r="DW13" i="6"/>
  <c r="DU13" i="6"/>
  <c r="DS13" i="6"/>
  <c r="DQ13" i="6"/>
  <c r="DN13" i="6"/>
  <c r="DL13" i="6"/>
  <c r="DJ13" i="6"/>
  <c r="DH13" i="6"/>
  <c r="DE13" i="6"/>
  <c r="DC13" i="6"/>
  <c r="DA13" i="6"/>
  <c r="CY13" i="6"/>
  <c r="CV13" i="6"/>
  <c r="CT13" i="6"/>
  <c r="CR13" i="6"/>
  <c r="CP13" i="6"/>
  <c r="CM13" i="6"/>
  <c r="CK13" i="6"/>
  <c r="CI13" i="6"/>
  <c r="CG13" i="6"/>
  <c r="CE13" i="6"/>
  <c r="CD13" i="6"/>
  <c r="CB13" i="6"/>
  <c r="BZ13" i="6"/>
  <c r="BX13" i="6"/>
  <c r="BU13" i="6"/>
  <c r="BQ13" i="6"/>
  <c r="BM13" i="6"/>
  <c r="BJ13" i="6"/>
  <c r="BI13" i="6"/>
  <c r="BE13" i="6"/>
  <c r="BA13" i="6"/>
  <c r="AX13" i="6"/>
  <c r="AW13" i="6"/>
  <c r="AT13" i="6"/>
  <c r="AS13" i="6"/>
  <c r="AP13" i="6"/>
  <c r="AO13" i="6"/>
  <c r="AK13" i="6"/>
  <c r="AG13" i="6"/>
  <c r="AD13" i="6"/>
  <c r="AC13" i="6"/>
  <c r="Y13" i="6"/>
  <c r="U13" i="6"/>
  <c r="Q13" i="6"/>
  <c r="N13" i="6"/>
  <c r="M13" i="6"/>
  <c r="J13" i="6"/>
  <c r="I13" i="6"/>
  <c r="AT12" i="6"/>
  <c r="AS12" i="6"/>
  <c r="AP12" i="6"/>
  <c r="AO12" i="6"/>
  <c r="AK12" i="6"/>
  <c r="AG12" i="6"/>
  <c r="AD12" i="6"/>
  <c r="AC12" i="6"/>
  <c r="Y12" i="6"/>
  <c r="U12" i="6"/>
  <c r="Q12" i="6"/>
  <c r="N12" i="6"/>
  <c r="M12" i="6"/>
  <c r="J12" i="6"/>
  <c r="I12" i="6"/>
  <c r="AT11" i="6"/>
  <c r="AS11" i="6"/>
  <c r="AP11" i="6"/>
  <c r="AO11" i="6"/>
  <c r="AK11" i="6"/>
  <c r="AG11" i="6"/>
  <c r="AD11" i="6"/>
  <c r="AC11" i="6"/>
  <c r="Y11" i="6"/>
  <c r="U11" i="6"/>
  <c r="Q11" i="6"/>
  <c r="N11" i="6"/>
  <c r="M11" i="6"/>
  <c r="J11" i="6"/>
  <c r="I11" i="6"/>
  <c r="BE10" i="6"/>
  <c r="BA10" i="6"/>
  <c r="AW10" i="6"/>
  <c r="AT10" i="6"/>
  <c r="AS10" i="6"/>
  <c r="AP10" i="6"/>
  <c r="AO10" i="6"/>
  <c r="AK10" i="6"/>
  <c r="AG10" i="6"/>
  <c r="AD10" i="6"/>
  <c r="AC10" i="6"/>
  <c r="Y10" i="6"/>
  <c r="V10" i="6"/>
  <c r="U10" i="6"/>
  <c r="Q10" i="6"/>
  <c r="N10" i="6"/>
  <c r="M10" i="6"/>
  <c r="I10" i="6"/>
  <c r="BE9" i="6"/>
  <c r="BA9" i="6"/>
  <c r="AW9" i="6"/>
  <c r="AT9" i="6"/>
  <c r="AS9" i="6"/>
  <c r="AO9" i="6"/>
  <c r="AK9" i="6"/>
  <c r="AG9" i="6"/>
  <c r="AD9" i="6"/>
  <c r="AC9" i="6"/>
  <c r="Y9" i="6"/>
  <c r="U9" i="6"/>
  <c r="Q9" i="6"/>
  <c r="N9" i="6"/>
  <c r="M9" i="6"/>
  <c r="I9" i="6"/>
  <c r="BF8" i="6"/>
  <c r="BE8" i="6"/>
  <c r="BA8" i="6"/>
  <c r="AW8" i="6"/>
  <c r="AT8" i="6"/>
  <c r="AS8" i="6"/>
  <c r="AO8" i="6"/>
  <c r="AK8" i="6"/>
  <c r="AG8" i="6"/>
  <c r="AD8" i="6"/>
  <c r="AC8" i="6"/>
  <c r="Y8" i="6"/>
  <c r="U8" i="6"/>
  <c r="Q8" i="6"/>
  <c r="N8" i="6"/>
  <c r="M8" i="6"/>
  <c r="I8" i="6"/>
  <c r="ED7" i="6"/>
  <c r="EB7" i="6"/>
  <c r="DZ7" i="6"/>
  <c r="DW7" i="6"/>
  <c r="DS7" i="6"/>
  <c r="DQ7" i="6"/>
  <c r="DN7" i="6"/>
  <c r="DL7" i="6"/>
  <c r="DJ7" i="6"/>
  <c r="DH7" i="6"/>
  <c r="DF7" i="6"/>
  <c r="DE7" i="6"/>
  <c r="DC7" i="6"/>
  <c r="DA7" i="6"/>
  <c r="CY7" i="6"/>
  <c r="CV7" i="6"/>
  <c r="CT7" i="6"/>
  <c r="CR7" i="6"/>
  <c r="CP7" i="6"/>
  <c r="CM7" i="6"/>
  <c r="CK7" i="6"/>
  <c r="CI7" i="6"/>
  <c r="CG7" i="6"/>
  <c r="CE7" i="6"/>
  <c r="CD7" i="6"/>
  <c r="CB7" i="6"/>
  <c r="BZ7" i="6"/>
  <c r="BX7" i="6"/>
  <c r="BU7" i="6"/>
  <c r="BQ7" i="6"/>
  <c r="BM7" i="6"/>
  <c r="BJ7" i="6"/>
  <c r="BI7" i="6"/>
  <c r="BF7" i="6"/>
  <c r="BE7" i="6"/>
  <c r="BA7" i="6"/>
  <c r="AW7" i="6"/>
  <c r="AT7" i="6"/>
  <c r="AS7" i="6"/>
  <c r="AO7" i="6"/>
  <c r="AK7" i="6"/>
  <c r="AG7" i="6"/>
  <c r="AD7" i="6"/>
  <c r="AC7" i="6"/>
  <c r="Y7" i="6"/>
  <c r="U7" i="6"/>
  <c r="Q7" i="6"/>
  <c r="N7" i="6"/>
  <c r="M7" i="6"/>
  <c r="I7" i="6"/>
  <c r="BT36" i="5"/>
  <c r="BP36" i="5"/>
  <c r="BL36" i="5"/>
  <c r="BH36" i="5"/>
  <c r="BD36" i="5"/>
  <c r="AZ36" i="5"/>
  <c r="AV36" i="5"/>
  <c r="AR36" i="5"/>
  <c r="AN36" i="5"/>
  <c r="AJ36" i="5"/>
  <c r="AF36" i="5"/>
  <c r="AB36" i="5"/>
  <c r="X36" i="5"/>
  <c r="Z12" i="5" s="1"/>
  <c r="T36" i="5"/>
  <c r="P36" i="5"/>
  <c r="L36" i="5"/>
  <c r="H36" i="5"/>
  <c r="J18" i="5" s="1"/>
  <c r="D36" i="5"/>
  <c r="BT35" i="5"/>
  <c r="BP35" i="5"/>
  <c r="BL35" i="5"/>
  <c r="BH35" i="5"/>
  <c r="BD35" i="5"/>
  <c r="AZ35" i="5"/>
  <c r="AV35" i="5"/>
  <c r="AR35" i="5"/>
  <c r="AN35" i="5"/>
  <c r="AJ35" i="5"/>
  <c r="AF35" i="5"/>
  <c r="AB35" i="5"/>
  <c r="X35" i="5"/>
  <c r="T35" i="5"/>
  <c r="P35" i="5"/>
  <c r="L35" i="5"/>
  <c r="H35" i="5"/>
  <c r="D35" i="5"/>
  <c r="EE34" i="5"/>
  <c r="DT34" i="5"/>
  <c r="DI34" i="5"/>
  <c r="CX34" i="5"/>
  <c r="CM34" i="5"/>
  <c r="CB34" i="5"/>
  <c r="BU34" i="5"/>
  <c r="BQ34" i="5"/>
  <c r="BM34" i="5"/>
  <c r="BI34" i="5"/>
  <c r="BE34" i="5"/>
  <c r="BA34" i="5"/>
  <c r="AW34" i="5"/>
  <c r="AS34" i="5"/>
  <c r="AO34" i="5"/>
  <c r="AK34" i="5"/>
  <c r="AG34" i="5"/>
  <c r="AC34" i="5"/>
  <c r="Y34" i="5"/>
  <c r="U34" i="5"/>
  <c r="Q34" i="5"/>
  <c r="M34" i="5"/>
  <c r="I34" i="5"/>
  <c r="EE33" i="5"/>
  <c r="DT33" i="5"/>
  <c r="DI33" i="5"/>
  <c r="CX33" i="5"/>
  <c r="CM33" i="5"/>
  <c r="CB33" i="5"/>
  <c r="BU33" i="5"/>
  <c r="BQ33" i="5"/>
  <c r="BM33" i="5"/>
  <c r="BI33" i="5"/>
  <c r="BE33" i="5"/>
  <c r="BA33" i="5"/>
  <c r="AW33" i="5"/>
  <c r="AS33" i="5"/>
  <c r="AO33" i="5"/>
  <c r="AK33" i="5"/>
  <c r="AG33" i="5"/>
  <c r="AC33" i="5"/>
  <c r="Y33" i="5"/>
  <c r="U33" i="5"/>
  <c r="Q33" i="5"/>
  <c r="M33" i="5"/>
  <c r="I33" i="5"/>
  <c r="EJ32" i="5"/>
  <c r="ED32" i="5"/>
  <c r="EC32" i="5"/>
  <c r="DY32" i="5"/>
  <c r="DT32" i="5"/>
  <c r="DR32" i="5"/>
  <c r="DN32" i="5"/>
  <c r="DI32" i="5"/>
  <c r="DG32" i="5"/>
  <c r="DC32" i="5"/>
  <c r="CX32" i="5"/>
  <c r="CV32" i="5"/>
  <c r="CR32" i="5"/>
  <c r="CM32" i="5"/>
  <c r="CK32" i="5"/>
  <c r="CG32" i="5"/>
  <c r="CB32" i="5"/>
  <c r="BU32" i="5"/>
  <c r="BQ32" i="5"/>
  <c r="BM32" i="5"/>
  <c r="BI32" i="5"/>
  <c r="BE32" i="5"/>
  <c r="BA32" i="5"/>
  <c r="AW32" i="5"/>
  <c r="AS32" i="5"/>
  <c r="AO32" i="5"/>
  <c r="AK32" i="5"/>
  <c r="AG32" i="5"/>
  <c r="AC32" i="5"/>
  <c r="Y32" i="5"/>
  <c r="EJ31" i="5"/>
  <c r="ED31" i="5"/>
  <c r="EP31" i="5" s="1"/>
  <c r="EC31" i="5"/>
  <c r="DY31" i="5"/>
  <c r="DT31" i="5"/>
  <c r="DR31" i="5"/>
  <c r="DN31" i="5"/>
  <c r="DI31" i="5"/>
  <c r="DG31" i="5"/>
  <c r="DC31" i="5"/>
  <c r="CX31" i="5"/>
  <c r="CV31" i="5"/>
  <c r="CR31" i="5"/>
  <c r="CM31" i="5"/>
  <c r="CK31" i="5"/>
  <c r="CG31" i="5"/>
  <c r="CB31" i="5"/>
  <c r="BU31" i="5"/>
  <c r="BQ31" i="5"/>
  <c r="BM31" i="5"/>
  <c r="BI31" i="5"/>
  <c r="BE31" i="5"/>
  <c r="BA31" i="5"/>
  <c r="AW31" i="5"/>
  <c r="AS31" i="5"/>
  <c r="AO31" i="5"/>
  <c r="AK31" i="5"/>
  <c r="AG31" i="5"/>
  <c r="AC31" i="5"/>
  <c r="Y31" i="5"/>
  <c r="U31" i="5"/>
  <c r="Q31" i="5"/>
  <c r="M31" i="5"/>
  <c r="I31" i="5"/>
  <c r="BQ30" i="5"/>
  <c r="BM30" i="5"/>
  <c r="BI30" i="5"/>
  <c r="BE30" i="5"/>
  <c r="BA30" i="5"/>
  <c r="AW30" i="5"/>
  <c r="AS30" i="5"/>
  <c r="AO30" i="5"/>
  <c r="AK30" i="5"/>
  <c r="AG30" i="5"/>
  <c r="AC30" i="5"/>
  <c r="Y30" i="5"/>
  <c r="U30" i="5"/>
  <c r="Q30" i="5"/>
  <c r="M30" i="5"/>
  <c r="I30" i="5"/>
  <c r="F30" i="5"/>
  <c r="BQ29" i="5"/>
  <c r="BM29" i="5"/>
  <c r="BI29" i="5"/>
  <c r="BE29" i="5"/>
  <c r="BA29" i="5"/>
  <c r="AW29" i="5"/>
  <c r="AS29" i="5"/>
  <c r="AO29" i="5"/>
  <c r="AK29" i="5"/>
  <c r="AG29" i="5"/>
  <c r="AC29" i="5"/>
  <c r="Y29" i="5"/>
  <c r="U29" i="5"/>
  <c r="Q29" i="5"/>
  <c r="M29" i="5"/>
  <c r="I29" i="5"/>
  <c r="DI28" i="5"/>
  <c r="CX28" i="5"/>
  <c r="CM28" i="5"/>
  <c r="CB28" i="5"/>
  <c r="BU28" i="5"/>
  <c r="BQ28" i="5"/>
  <c r="BM28" i="5"/>
  <c r="BI28" i="5"/>
  <c r="BE28" i="5"/>
  <c r="BA28" i="5"/>
  <c r="AW28" i="5"/>
  <c r="AS28" i="5"/>
  <c r="AO28" i="5"/>
  <c r="AK28" i="5"/>
  <c r="AG28" i="5"/>
  <c r="AC28" i="5"/>
  <c r="Y28" i="5"/>
  <c r="U28" i="5"/>
  <c r="Q28" i="5"/>
  <c r="M28" i="5"/>
  <c r="I28" i="5"/>
  <c r="DI27" i="5"/>
  <c r="CX27" i="5"/>
  <c r="CM27" i="5"/>
  <c r="CB27" i="5"/>
  <c r="BU27" i="5"/>
  <c r="BQ27" i="5"/>
  <c r="BM27" i="5"/>
  <c r="BI27" i="5"/>
  <c r="BE27" i="5"/>
  <c r="BA27" i="5"/>
  <c r="AW27" i="5"/>
  <c r="AS27" i="5"/>
  <c r="AO27" i="5"/>
  <c r="AK27" i="5"/>
  <c r="AG27" i="5"/>
  <c r="AC27" i="5"/>
  <c r="Y27" i="5"/>
  <c r="U27" i="5"/>
  <c r="Q27" i="5"/>
  <c r="M27" i="5"/>
  <c r="I27" i="5"/>
  <c r="EL26" i="5"/>
  <c r="EJ26" i="5"/>
  <c r="EH26" i="5"/>
  <c r="ED26" i="5"/>
  <c r="EC26" i="5"/>
  <c r="EA26" i="5"/>
  <c r="DY26" i="5"/>
  <c r="DW26" i="5"/>
  <c r="DS26" i="5"/>
  <c r="DR26" i="5"/>
  <c r="DP26" i="5"/>
  <c r="DN26" i="5"/>
  <c r="DL26" i="5"/>
  <c r="DH26" i="5"/>
  <c r="DG26" i="5"/>
  <c r="DE26" i="5"/>
  <c r="DC26" i="5"/>
  <c r="DA26" i="5"/>
  <c r="CW26" i="5"/>
  <c r="CV26" i="5"/>
  <c r="CT26" i="5"/>
  <c r="CR26" i="5"/>
  <c r="CP26" i="5"/>
  <c r="CL26" i="5"/>
  <c r="CK26" i="5"/>
  <c r="CI26" i="5"/>
  <c r="CG26" i="5"/>
  <c r="CE26" i="5"/>
  <c r="CA26" i="5"/>
  <c r="BU26" i="5"/>
  <c r="BQ26" i="5"/>
  <c r="BM26" i="5"/>
  <c r="BI26" i="5"/>
  <c r="BE26" i="5"/>
  <c r="BA26" i="5"/>
  <c r="AW26" i="5"/>
  <c r="AS26" i="5"/>
  <c r="AO26" i="5"/>
  <c r="AK26" i="5"/>
  <c r="AG26" i="5"/>
  <c r="AC26" i="5"/>
  <c r="Y26" i="5"/>
  <c r="U26" i="5"/>
  <c r="Q26" i="5"/>
  <c r="M26" i="5"/>
  <c r="I26" i="5"/>
  <c r="EL25" i="5"/>
  <c r="EJ25" i="5"/>
  <c r="EH25" i="5"/>
  <c r="ED25" i="5"/>
  <c r="EP25" i="5" s="1"/>
  <c r="EC25" i="5"/>
  <c r="EA25" i="5"/>
  <c r="DY25" i="5"/>
  <c r="DW25" i="5"/>
  <c r="DS25" i="5"/>
  <c r="DR25" i="5"/>
  <c r="DP25" i="5"/>
  <c r="DN25" i="5"/>
  <c r="DL25" i="5"/>
  <c r="DH25" i="5"/>
  <c r="DG25" i="5"/>
  <c r="DE25" i="5"/>
  <c r="DC25" i="5"/>
  <c r="DA25" i="5"/>
  <c r="CW25" i="5"/>
  <c r="CV25" i="5"/>
  <c r="CT25" i="5"/>
  <c r="CR25" i="5"/>
  <c r="CP25" i="5"/>
  <c r="CL25" i="5"/>
  <c r="CK25" i="5"/>
  <c r="CI25" i="5"/>
  <c r="CG25" i="5"/>
  <c r="CE25" i="5"/>
  <c r="CA25" i="5"/>
  <c r="CB25" i="5" s="1"/>
  <c r="BU25" i="5"/>
  <c r="BQ25" i="5"/>
  <c r="BM25" i="5"/>
  <c r="BI25" i="5"/>
  <c r="BE25" i="5"/>
  <c r="BA25" i="5"/>
  <c r="AW25" i="5"/>
  <c r="AS25" i="5"/>
  <c r="AO25" i="5"/>
  <c r="AK25" i="5"/>
  <c r="AG25" i="5"/>
  <c r="AC25" i="5"/>
  <c r="Y25" i="5"/>
  <c r="U25" i="5"/>
  <c r="Q25" i="5"/>
  <c r="M25" i="5"/>
  <c r="I25" i="5"/>
  <c r="EL24" i="5"/>
  <c r="EJ24" i="5"/>
  <c r="EH24" i="5"/>
  <c r="ED24" i="5"/>
  <c r="EC24" i="5"/>
  <c r="EA24" i="5"/>
  <c r="DY24" i="5"/>
  <c r="DW24" i="5"/>
  <c r="DS24" i="5"/>
  <c r="DR24" i="5"/>
  <c r="DP24" i="5"/>
  <c r="DN24" i="5"/>
  <c r="DL24" i="5"/>
  <c r="DH24" i="5"/>
  <c r="DG24" i="5"/>
  <c r="DE24" i="5"/>
  <c r="DC24" i="5"/>
  <c r="DA24" i="5"/>
  <c r="CW24" i="5"/>
  <c r="CV24" i="5"/>
  <c r="CT24" i="5"/>
  <c r="CR24" i="5"/>
  <c r="CP24" i="5"/>
  <c r="CL24" i="5"/>
  <c r="CK24" i="5"/>
  <c r="CI24" i="5"/>
  <c r="CG24" i="5"/>
  <c r="CE24" i="5"/>
  <c r="CA24" i="5"/>
  <c r="CB24" i="5" s="1"/>
  <c r="EJ23" i="5"/>
  <c r="EH23" i="5"/>
  <c r="ED23" i="5"/>
  <c r="EC23" i="5"/>
  <c r="EA23" i="5"/>
  <c r="DY23" i="5"/>
  <c r="DW23" i="5"/>
  <c r="DS23" i="5"/>
  <c r="DR23" i="5"/>
  <c r="DP23" i="5"/>
  <c r="DN23" i="5"/>
  <c r="DL23" i="5"/>
  <c r="DH23" i="5"/>
  <c r="DG23" i="5"/>
  <c r="DE23" i="5"/>
  <c r="DC23" i="5"/>
  <c r="DA23" i="5"/>
  <c r="CW23" i="5"/>
  <c r="CV23" i="5"/>
  <c r="CT23" i="5"/>
  <c r="CR23" i="5"/>
  <c r="CP23" i="5"/>
  <c r="CL23" i="5"/>
  <c r="CK23" i="5"/>
  <c r="CI23" i="5"/>
  <c r="CG23" i="5"/>
  <c r="CE23" i="5"/>
  <c r="CA23" i="5"/>
  <c r="BU23" i="5"/>
  <c r="BQ23" i="5"/>
  <c r="BM23" i="5"/>
  <c r="EL22" i="5"/>
  <c r="EJ22" i="5"/>
  <c r="EH22" i="5"/>
  <c r="ED22" i="5"/>
  <c r="EC22" i="5"/>
  <c r="EA22" i="5"/>
  <c r="DY22" i="5"/>
  <c r="DW22" i="5"/>
  <c r="DS22" i="5"/>
  <c r="DR22" i="5"/>
  <c r="DP22" i="5"/>
  <c r="DN22" i="5"/>
  <c r="DL22" i="5"/>
  <c r="DH22" i="5"/>
  <c r="DG22" i="5"/>
  <c r="DE22" i="5"/>
  <c r="DC22" i="5"/>
  <c r="DA22" i="5"/>
  <c r="CW22" i="5"/>
  <c r="CV22" i="5"/>
  <c r="CT22" i="5"/>
  <c r="CR22" i="5"/>
  <c r="CP22" i="5"/>
  <c r="CL22" i="5"/>
  <c r="CK22" i="5"/>
  <c r="CI22" i="5"/>
  <c r="CG22" i="5"/>
  <c r="CE22" i="5"/>
  <c r="CA22" i="5"/>
  <c r="BU22" i="5"/>
  <c r="BQ22" i="5"/>
  <c r="BM22" i="5"/>
  <c r="BI22" i="5"/>
  <c r="BE22" i="5"/>
  <c r="BA22" i="5"/>
  <c r="AX22" i="5"/>
  <c r="AW22" i="5"/>
  <c r="AS22" i="5"/>
  <c r="AO22" i="5"/>
  <c r="AK22" i="5"/>
  <c r="AG22" i="5"/>
  <c r="AC22" i="5"/>
  <c r="Y22" i="5"/>
  <c r="U22" i="5"/>
  <c r="Q22" i="5"/>
  <c r="M22" i="5"/>
  <c r="I22" i="5"/>
  <c r="BQ21" i="5"/>
  <c r="BM21" i="5"/>
  <c r="BI21" i="5"/>
  <c r="BE21" i="5"/>
  <c r="BA21" i="5"/>
  <c r="AW21" i="5"/>
  <c r="AT21" i="5"/>
  <c r="AS21" i="5"/>
  <c r="AO21" i="5"/>
  <c r="AK21" i="5"/>
  <c r="AG21" i="5"/>
  <c r="AC21" i="5"/>
  <c r="Y21" i="5"/>
  <c r="U21" i="5"/>
  <c r="Q21" i="5"/>
  <c r="M21" i="5"/>
  <c r="I21" i="5"/>
  <c r="EL20" i="5"/>
  <c r="EJ20" i="5"/>
  <c r="EH20" i="5"/>
  <c r="ED20" i="5"/>
  <c r="EP20" i="5" s="1"/>
  <c r="EC20" i="5"/>
  <c r="EA20" i="5"/>
  <c r="DY20" i="5"/>
  <c r="DW20" i="5"/>
  <c r="DS20" i="5"/>
  <c r="DR20" i="5"/>
  <c r="DP20" i="5"/>
  <c r="DN20" i="5"/>
  <c r="DL20" i="5"/>
  <c r="DH20" i="5"/>
  <c r="DG20" i="5"/>
  <c r="DE20" i="5"/>
  <c r="DC20" i="5"/>
  <c r="DA20" i="5"/>
  <c r="CW20" i="5"/>
  <c r="CV20" i="5"/>
  <c r="CT20" i="5"/>
  <c r="CR20" i="5"/>
  <c r="CP20" i="5"/>
  <c r="CL20" i="5"/>
  <c r="CK20" i="5"/>
  <c r="CI20" i="5"/>
  <c r="CG20" i="5"/>
  <c r="CE20" i="5"/>
  <c r="CA20" i="5"/>
  <c r="BU20" i="5"/>
  <c r="BQ20" i="5"/>
  <c r="BM20" i="5"/>
  <c r="BI20" i="5"/>
  <c r="BE20" i="5"/>
  <c r="BA20" i="5"/>
  <c r="AW20" i="5"/>
  <c r="AS20" i="5"/>
  <c r="AO20" i="5"/>
  <c r="AK20" i="5"/>
  <c r="AG20" i="5"/>
  <c r="AD20" i="5"/>
  <c r="AC20" i="5"/>
  <c r="Y20" i="5"/>
  <c r="U20" i="5"/>
  <c r="Q20" i="5"/>
  <c r="M20" i="5"/>
  <c r="I20" i="5"/>
  <c r="AL19" i="5"/>
  <c r="AC19" i="5"/>
  <c r="Y19" i="5"/>
  <c r="U19" i="5"/>
  <c r="F19" i="5"/>
  <c r="EL18" i="5"/>
  <c r="EJ18" i="5"/>
  <c r="EH18" i="5"/>
  <c r="ED18" i="5"/>
  <c r="EP18" i="5" s="1"/>
  <c r="EC18" i="5"/>
  <c r="EA18" i="5"/>
  <c r="DY18" i="5"/>
  <c r="DW18" i="5"/>
  <c r="DS18" i="5"/>
  <c r="DR18" i="5"/>
  <c r="DP18" i="5"/>
  <c r="DN18" i="5"/>
  <c r="DL18" i="5"/>
  <c r="DH18" i="5"/>
  <c r="DG18" i="5"/>
  <c r="DE18" i="5"/>
  <c r="DC18" i="5"/>
  <c r="DA18" i="5"/>
  <c r="CW18" i="5"/>
  <c r="CV18" i="5"/>
  <c r="CT18" i="5"/>
  <c r="CR18" i="5"/>
  <c r="CP18" i="5"/>
  <c r="CL18" i="5"/>
  <c r="CK18" i="5"/>
  <c r="CI18" i="5"/>
  <c r="CG18" i="5"/>
  <c r="CE18" i="5"/>
  <c r="CA18" i="5"/>
  <c r="BU18" i="5"/>
  <c r="BQ18" i="5"/>
  <c r="BM18" i="5"/>
  <c r="BI18" i="5"/>
  <c r="BE18" i="5"/>
  <c r="BA18" i="5"/>
  <c r="AW18" i="5"/>
  <c r="AS18" i="5"/>
  <c r="AO18" i="5"/>
  <c r="AK18" i="5"/>
  <c r="AG18" i="5"/>
  <c r="AD18" i="5"/>
  <c r="AC18" i="5"/>
  <c r="Y18" i="5"/>
  <c r="U18" i="5"/>
  <c r="Q18" i="5"/>
  <c r="M18" i="5"/>
  <c r="I18" i="5"/>
  <c r="EL17" i="5"/>
  <c r="EJ17" i="5"/>
  <c r="ED17" i="5"/>
  <c r="EA17" i="5"/>
  <c r="DW17" i="5"/>
  <c r="DS17" i="5"/>
  <c r="DR17" i="5"/>
  <c r="DP17" i="5"/>
  <c r="DN17" i="5"/>
  <c r="DL17" i="5"/>
  <c r="DH17" i="5"/>
  <c r="DG17" i="5"/>
  <c r="DE17" i="5"/>
  <c r="DC17" i="5"/>
  <c r="DA17" i="5"/>
  <c r="CW17" i="5"/>
  <c r="CV17" i="5"/>
  <c r="CT17" i="5"/>
  <c r="CR17" i="5"/>
  <c r="CP17" i="5"/>
  <c r="CL17" i="5"/>
  <c r="CK17" i="5"/>
  <c r="CI17" i="5"/>
  <c r="CA17" i="5"/>
  <c r="BQ17" i="5"/>
  <c r="BM17" i="5"/>
  <c r="BI17" i="5"/>
  <c r="BA17" i="5"/>
  <c r="AW17" i="5"/>
  <c r="AS17" i="5"/>
  <c r="AO17" i="5"/>
  <c r="AK17" i="5"/>
  <c r="AG17" i="5"/>
  <c r="AC17" i="5"/>
  <c r="Y17" i="5"/>
  <c r="U17" i="5"/>
  <c r="Q17" i="5"/>
  <c r="M17" i="5"/>
  <c r="I17" i="5"/>
  <c r="EL16" i="5"/>
  <c r="EJ16" i="5"/>
  <c r="EH16" i="5"/>
  <c r="ED16" i="5"/>
  <c r="EC16" i="5"/>
  <c r="EA16" i="5"/>
  <c r="DY16" i="5"/>
  <c r="DW16" i="5"/>
  <c r="DS16" i="5"/>
  <c r="DR16" i="5"/>
  <c r="DP16" i="5"/>
  <c r="DN16" i="5"/>
  <c r="DL16" i="5"/>
  <c r="DH16" i="5"/>
  <c r="DG16" i="5"/>
  <c r="DE16" i="5"/>
  <c r="DC16" i="5"/>
  <c r="DA16" i="5"/>
  <c r="CW16" i="5"/>
  <c r="CV16" i="5"/>
  <c r="CT16" i="5"/>
  <c r="CR16" i="5"/>
  <c r="CP16" i="5"/>
  <c r="CL16" i="5"/>
  <c r="CK16" i="5"/>
  <c r="CI16" i="5"/>
  <c r="CG16" i="5"/>
  <c r="CE16" i="5"/>
  <c r="CA16" i="5"/>
  <c r="CB16" i="5" s="1"/>
  <c r="BU16" i="5"/>
  <c r="BQ16" i="5"/>
  <c r="BM16" i="5"/>
  <c r="BJ16" i="5"/>
  <c r="BI16" i="5"/>
  <c r="BE16" i="5"/>
  <c r="BA16" i="5"/>
  <c r="AW16" i="5"/>
  <c r="AS16" i="5"/>
  <c r="AO16" i="5"/>
  <c r="AK16" i="5"/>
  <c r="AG16" i="5"/>
  <c r="AC16" i="5"/>
  <c r="Y16" i="5"/>
  <c r="U16" i="5"/>
  <c r="Q16" i="5"/>
  <c r="M16" i="5"/>
  <c r="I16" i="5"/>
  <c r="BQ15" i="5"/>
  <c r="BM15" i="5"/>
  <c r="BI15" i="5"/>
  <c r="BE15" i="5"/>
  <c r="BA15" i="5"/>
  <c r="AW15" i="5"/>
  <c r="AS15" i="5"/>
  <c r="AO15" i="5"/>
  <c r="AK15" i="5"/>
  <c r="AG15" i="5"/>
  <c r="AD15" i="5"/>
  <c r="AC15" i="5"/>
  <c r="Y15" i="5"/>
  <c r="U15" i="5"/>
  <c r="R15" i="5"/>
  <c r="Q15" i="5"/>
  <c r="M15" i="5"/>
  <c r="I15" i="5"/>
  <c r="EL14" i="5"/>
  <c r="EJ14" i="5"/>
  <c r="EH14" i="5"/>
  <c r="ED14" i="5"/>
  <c r="EP14" i="5" s="1"/>
  <c r="EC14" i="5"/>
  <c r="EA14" i="5"/>
  <c r="DY14" i="5"/>
  <c r="DW14" i="5"/>
  <c r="DS14" i="5"/>
  <c r="DR14" i="5"/>
  <c r="DP14" i="5"/>
  <c r="DN14" i="5"/>
  <c r="DL14" i="5"/>
  <c r="DH14" i="5"/>
  <c r="DG14" i="5"/>
  <c r="DE14" i="5"/>
  <c r="DC14" i="5"/>
  <c r="DA14" i="5"/>
  <c r="CW14" i="5"/>
  <c r="CV14" i="5"/>
  <c r="CT14" i="5"/>
  <c r="CR14" i="5"/>
  <c r="CP14" i="5"/>
  <c r="CL14" i="5"/>
  <c r="CK14" i="5"/>
  <c r="CI14" i="5"/>
  <c r="CG14" i="5"/>
  <c r="CE14" i="5"/>
  <c r="CA14" i="5"/>
  <c r="BU14" i="5"/>
  <c r="BQ14" i="5"/>
  <c r="BM14" i="5"/>
  <c r="BI14" i="5"/>
  <c r="BE14" i="5"/>
  <c r="BA14" i="5"/>
  <c r="AW14" i="5"/>
  <c r="AS14" i="5"/>
  <c r="AO14" i="5"/>
  <c r="AK14" i="5"/>
  <c r="AG14" i="5"/>
  <c r="AC14" i="5"/>
  <c r="Y14" i="5"/>
  <c r="U14" i="5"/>
  <c r="R14" i="5"/>
  <c r="Q14" i="5"/>
  <c r="M14" i="5"/>
  <c r="I14" i="5"/>
  <c r="EL13" i="5"/>
  <c r="EJ13" i="5"/>
  <c r="EH13" i="5"/>
  <c r="ED13" i="5"/>
  <c r="EP13" i="5" s="1"/>
  <c r="EC13" i="5"/>
  <c r="EA13" i="5"/>
  <c r="DY13" i="5"/>
  <c r="DW13" i="5"/>
  <c r="DS13" i="5"/>
  <c r="DR13" i="5"/>
  <c r="DP13" i="5"/>
  <c r="DN13" i="5"/>
  <c r="DL13" i="5"/>
  <c r="DH13" i="5"/>
  <c r="DG13" i="5"/>
  <c r="DE13" i="5"/>
  <c r="DC13" i="5"/>
  <c r="DA13" i="5"/>
  <c r="CW13" i="5"/>
  <c r="CV13" i="5"/>
  <c r="CT13" i="5"/>
  <c r="CR13" i="5"/>
  <c r="CP13" i="5"/>
  <c r="CL13" i="5"/>
  <c r="CK13" i="5"/>
  <c r="CI13" i="5"/>
  <c r="CG13" i="5"/>
  <c r="CE13" i="5"/>
  <c r="CA13" i="5"/>
  <c r="BU13" i="5"/>
  <c r="BQ13" i="5"/>
  <c r="BM13" i="5"/>
  <c r="BI13" i="5"/>
  <c r="BE13" i="5"/>
  <c r="BA13" i="5"/>
  <c r="AW13" i="5"/>
  <c r="AS13" i="5"/>
  <c r="AO13" i="5"/>
  <c r="AK13" i="5"/>
  <c r="AG13" i="5"/>
  <c r="AC13" i="5"/>
  <c r="Y13" i="5"/>
  <c r="U13" i="5"/>
  <c r="R13" i="5"/>
  <c r="Q13" i="5"/>
  <c r="M13" i="5"/>
  <c r="I13" i="5"/>
  <c r="F13" i="5"/>
  <c r="AS12" i="5"/>
  <c r="AO12" i="5"/>
  <c r="AK12" i="5"/>
  <c r="AG12" i="5"/>
  <c r="AD12" i="5"/>
  <c r="AC12" i="5"/>
  <c r="Y12" i="5"/>
  <c r="U12" i="5"/>
  <c r="Q12" i="5"/>
  <c r="M12" i="5"/>
  <c r="I12" i="5"/>
  <c r="AS11" i="5"/>
  <c r="AO11" i="5"/>
  <c r="AK11" i="5"/>
  <c r="AG11" i="5"/>
  <c r="AC11" i="5"/>
  <c r="Y11" i="5"/>
  <c r="U11" i="5"/>
  <c r="Q11" i="5"/>
  <c r="M11" i="5"/>
  <c r="I11" i="5"/>
  <c r="BE10" i="5"/>
  <c r="BA10" i="5"/>
  <c r="AW10" i="5"/>
  <c r="AS10" i="5"/>
  <c r="AO10" i="5"/>
  <c r="AK10" i="5"/>
  <c r="AG10" i="5"/>
  <c r="AC10" i="5"/>
  <c r="Y10" i="5"/>
  <c r="U10" i="5"/>
  <c r="Q10" i="5"/>
  <c r="M10" i="5"/>
  <c r="I10" i="5"/>
  <c r="F10" i="5"/>
  <c r="BE9" i="5"/>
  <c r="BA9" i="5"/>
  <c r="AW9" i="5"/>
  <c r="AS9" i="5"/>
  <c r="AO9" i="5"/>
  <c r="AK9" i="5"/>
  <c r="AG9" i="5"/>
  <c r="AC9" i="5"/>
  <c r="Y9" i="5"/>
  <c r="U9" i="5"/>
  <c r="R9" i="5"/>
  <c r="Q9" i="5"/>
  <c r="M9" i="5"/>
  <c r="I9" i="5"/>
  <c r="F9" i="5"/>
  <c r="BE8" i="5"/>
  <c r="BA8" i="5"/>
  <c r="AW8" i="5"/>
  <c r="AS8" i="5"/>
  <c r="AO8" i="5"/>
  <c r="AK8" i="5"/>
  <c r="AG8" i="5"/>
  <c r="AC8" i="5"/>
  <c r="Y8" i="5"/>
  <c r="U8" i="5"/>
  <c r="Q8" i="5"/>
  <c r="M8" i="5"/>
  <c r="I8" i="5"/>
  <c r="EL7" i="5"/>
  <c r="EJ7" i="5"/>
  <c r="EH7" i="5"/>
  <c r="ED7" i="5"/>
  <c r="EP7" i="5" s="1"/>
  <c r="EC7" i="5"/>
  <c r="EA7" i="5"/>
  <c r="DY7" i="5"/>
  <c r="DW7" i="5"/>
  <c r="DS7" i="5"/>
  <c r="DR7" i="5"/>
  <c r="DP7" i="5"/>
  <c r="DN7" i="5"/>
  <c r="DL7" i="5"/>
  <c r="DH7" i="5"/>
  <c r="DG7" i="5"/>
  <c r="DE7" i="5"/>
  <c r="DC7" i="5"/>
  <c r="DA7" i="5"/>
  <c r="CW7" i="5"/>
  <c r="CV7" i="5"/>
  <c r="CT7" i="5"/>
  <c r="CR7" i="5"/>
  <c r="CP7" i="5"/>
  <c r="CL7" i="5"/>
  <c r="CK7" i="5"/>
  <c r="CI7" i="5"/>
  <c r="CG7" i="5"/>
  <c r="CE7" i="5"/>
  <c r="CA7" i="5"/>
  <c r="CA36" i="5" s="1"/>
  <c r="BU7" i="5"/>
  <c r="BQ7" i="5"/>
  <c r="BM7" i="5"/>
  <c r="BI7" i="5"/>
  <c r="BE7" i="5"/>
  <c r="BA7" i="5"/>
  <c r="AW7" i="5"/>
  <c r="AS7" i="5"/>
  <c r="AO7" i="5"/>
  <c r="AK7" i="5"/>
  <c r="AG7" i="5"/>
  <c r="AC7" i="5"/>
  <c r="Y7" i="5"/>
  <c r="U7" i="5"/>
  <c r="Q7" i="5"/>
  <c r="M7" i="5"/>
  <c r="I7" i="5"/>
  <c r="EP23" i="5" l="1"/>
  <c r="EP26" i="5"/>
  <c r="J11" i="5"/>
  <c r="Z34" i="5"/>
  <c r="AP32" i="5"/>
  <c r="BF32" i="5"/>
  <c r="EP32" i="5"/>
  <c r="AD32" i="5"/>
  <c r="AT32" i="5"/>
  <c r="BJ34" i="5"/>
  <c r="AH34" i="5"/>
  <c r="AX14" i="5"/>
  <c r="BN28" i="5"/>
  <c r="CB26" i="5"/>
  <c r="F18" i="5"/>
  <c r="V12" i="5"/>
  <c r="AL10" i="5"/>
  <c r="BB30" i="5"/>
  <c r="BR18" i="5"/>
  <c r="F23" i="6"/>
  <c r="V23" i="6"/>
  <c r="BB31" i="6"/>
  <c r="BR23" i="6"/>
  <c r="CW33" i="6"/>
  <c r="J37" i="6"/>
  <c r="Z33" i="6"/>
  <c r="AP35" i="6"/>
  <c r="BF33" i="6"/>
  <c r="BV35" i="6"/>
  <c r="DF37" i="6"/>
  <c r="BE38" i="6"/>
  <c r="R33" i="6"/>
  <c r="AH37" i="6"/>
  <c r="AX14" i="6"/>
  <c r="BN27" i="6"/>
  <c r="CN24" i="6"/>
  <c r="Z14" i="5"/>
  <c r="Z22" i="5"/>
  <c r="CX20" i="5"/>
  <c r="F16" i="5"/>
  <c r="F17" i="5"/>
  <c r="I36" i="5"/>
  <c r="F8" i="5"/>
  <c r="F11" i="5"/>
  <c r="F12" i="5"/>
  <c r="F15" i="5"/>
  <c r="F21" i="5"/>
  <c r="F26" i="5"/>
  <c r="Z30" i="5"/>
  <c r="F14" i="5"/>
  <c r="F20" i="5"/>
  <c r="F7" i="5"/>
  <c r="Z9" i="5"/>
  <c r="Z13" i="5"/>
  <c r="Z17" i="5"/>
  <c r="AL17" i="5"/>
  <c r="Z20" i="5"/>
  <c r="BF28" i="5"/>
  <c r="J34" i="5"/>
  <c r="R16" i="6"/>
  <c r="CN23" i="6"/>
  <c r="AH7" i="6"/>
  <c r="AH8" i="6"/>
  <c r="AH14" i="6"/>
  <c r="CW19" i="6"/>
  <c r="BN33" i="6"/>
  <c r="CN37" i="6"/>
  <c r="DE38" i="6"/>
  <c r="BN17" i="6"/>
  <c r="BN19" i="6"/>
  <c r="R37" i="6"/>
  <c r="R9" i="6"/>
  <c r="AX18" i="6"/>
  <c r="BB21" i="6"/>
  <c r="CW21" i="6"/>
  <c r="F22" i="6"/>
  <c r="F31" i="6"/>
  <c r="BI38" i="6"/>
  <c r="J7" i="6"/>
  <c r="BV7" i="6"/>
  <c r="AP8" i="6"/>
  <c r="J9" i="6"/>
  <c r="Z10" i="6"/>
  <c r="BF10" i="6"/>
  <c r="Z11" i="6"/>
  <c r="Z7" i="6"/>
  <c r="Z8" i="6"/>
  <c r="AP9" i="6"/>
  <c r="J10" i="6"/>
  <c r="BF13" i="6"/>
  <c r="DF13" i="6"/>
  <c r="BF14" i="6"/>
  <c r="DF14" i="6"/>
  <c r="Z15" i="6"/>
  <c r="BF15" i="6"/>
  <c r="Z17" i="6"/>
  <c r="BF17" i="6"/>
  <c r="Z18" i="6"/>
  <c r="J19" i="6"/>
  <c r="AP19" i="6"/>
  <c r="DF19" i="6"/>
  <c r="BV21" i="6"/>
  <c r="BF22" i="6"/>
  <c r="Z23" i="6"/>
  <c r="BF23" i="6"/>
  <c r="BF27" i="6"/>
  <c r="DF27" i="6"/>
  <c r="J29" i="6"/>
  <c r="DF33" i="6"/>
  <c r="AP37" i="6"/>
  <c r="BV37" i="6"/>
  <c r="I38" i="6"/>
  <c r="Y38" i="6"/>
  <c r="CV38" i="6"/>
  <c r="J8" i="6"/>
  <c r="Z9" i="6"/>
  <c r="BF9" i="6"/>
  <c r="BV13" i="6"/>
  <c r="AP14" i="6"/>
  <c r="BV14" i="6"/>
  <c r="AP15" i="6"/>
  <c r="J16" i="6"/>
  <c r="J17" i="6"/>
  <c r="AP17" i="6"/>
  <c r="J18" i="6"/>
  <c r="AP18" i="6"/>
  <c r="DF18" i="6"/>
  <c r="Z19" i="6"/>
  <c r="BF19" i="6"/>
  <c r="BF21" i="6"/>
  <c r="J23" i="6"/>
  <c r="AP23" i="6"/>
  <c r="BV23" i="6"/>
  <c r="BV27" i="6"/>
  <c r="BV33" i="6"/>
  <c r="Z37" i="6"/>
  <c r="BF37" i="6"/>
  <c r="AG38" i="6"/>
  <c r="M39" i="6"/>
  <c r="AC39" i="6"/>
  <c r="AS39" i="6"/>
  <c r="BI39" i="6"/>
  <c r="CD39" i="6"/>
  <c r="AP7" i="6"/>
  <c r="Z12" i="6"/>
  <c r="Z13" i="6"/>
  <c r="Z14" i="6"/>
  <c r="AP16" i="6"/>
  <c r="BV16" i="6"/>
  <c r="BV17" i="6"/>
  <c r="BV18" i="6"/>
  <c r="Z20" i="6"/>
  <c r="J21" i="6"/>
  <c r="AP21" i="6"/>
  <c r="DF21" i="6"/>
  <c r="Z22" i="6"/>
  <c r="DF24" i="6"/>
  <c r="Z27" i="6"/>
  <c r="Z29" i="6"/>
  <c r="BF29" i="6"/>
  <c r="DF29" i="6"/>
  <c r="Z31" i="6"/>
  <c r="BF31" i="6"/>
  <c r="DF31" i="6"/>
  <c r="U38" i="6"/>
  <c r="AT10" i="5"/>
  <c r="AD11" i="5"/>
  <c r="AX15" i="5"/>
  <c r="BJ15" i="5"/>
  <c r="AD19" i="5"/>
  <c r="BA36" i="5"/>
  <c r="AD7" i="5"/>
  <c r="AD9" i="5"/>
  <c r="AD10" i="5"/>
  <c r="AD14" i="5"/>
  <c r="BJ17" i="5"/>
  <c r="BJ18" i="5"/>
  <c r="BJ21" i="5"/>
  <c r="BJ22" i="5"/>
  <c r="AT34" i="5"/>
  <c r="DI7" i="5"/>
  <c r="AX9" i="5"/>
  <c r="AX13" i="5"/>
  <c r="BJ13" i="5"/>
  <c r="BJ14" i="5"/>
  <c r="AD22" i="5"/>
  <c r="DI23" i="5"/>
  <c r="AD26" i="5"/>
  <c r="AT28" i="5"/>
  <c r="BN34" i="5"/>
  <c r="Z11" i="5"/>
  <c r="AL12" i="5"/>
  <c r="Z15" i="5"/>
  <c r="BR20" i="5"/>
  <c r="Z26" i="5"/>
  <c r="BR30" i="5"/>
  <c r="Z32" i="5"/>
  <c r="M36" i="5"/>
  <c r="Y36" i="5"/>
  <c r="R8" i="6"/>
  <c r="AH13" i="6"/>
  <c r="BN15" i="6"/>
  <c r="BN16" i="6"/>
  <c r="AH18" i="6"/>
  <c r="AX19" i="6"/>
  <c r="BN35" i="6"/>
  <c r="Z7" i="5"/>
  <c r="J9" i="5"/>
  <c r="Z10" i="5"/>
  <c r="AL11" i="5"/>
  <c r="J13" i="5"/>
  <c r="J14" i="5"/>
  <c r="Z16" i="5"/>
  <c r="J21" i="5"/>
  <c r="BR26" i="5"/>
  <c r="I35" i="5"/>
  <c r="BN7" i="6"/>
  <c r="AX9" i="6"/>
  <c r="V11" i="6"/>
  <c r="R13" i="6"/>
  <c r="BN14" i="6"/>
  <c r="AX15" i="6"/>
  <c r="AX16" i="6"/>
  <c r="AH17" i="6"/>
  <c r="R18" i="6"/>
  <c r="AH19" i="6"/>
  <c r="AH20" i="6"/>
  <c r="AT39" i="6"/>
  <c r="R27" i="6"/>
  <c r="CW29" i="6"/>
  <c r="AH33" i="6"/>
  <c r="AX35" i="6"/>
  <c r="AX37" i="6"/>
  <c r="BA38" i="6"/>
  <c r="J7" i="5"/>
  <c r="J10" i="5"/>
  <c r="BB17" i="5"/>
  <c r="Z18" i="5"/>
  <c r="Z19" i="5"/>
  <c r="BR21" i="5"/>
  <c r="BR32" i="5"/>
  <c r="BQ35" i="5"/>
  <c r="BU36" i="5"/>
  <c r="R7" i="6"/>
  <c r="R14" i="6"/>
  <c r="AX17" i="6"/>
  <c r="AX20" i="6"/>
  <c r="AH27" i="6"/>
  <c r="AX33" i="6"/>
  <c r="BN37" i="6"/>
  <c r="Z8" i="5"/>
  <c r="J15" i="5"/>
  <c r="J17" i="5"/>
  <c r="DT17" i="5"/>
  <c r="J20" i="5"/>
  <c r="Z21" i="5"/>
  <c r="J22" i="5"/>
  <c r="Z28" i="5"/>
  <c r="AX7" i="6"/>
  <c r="CW7" i="6"/>
  <c r="AX8" i="6"/>
  <c r="AH9" i="6"/>
  <c r="F11" i="6"/>
  <c r="BN13" i="6"/>
  <c r="AH15" i="6"/>
  <c r="AH16" i="6"/>
  <c r="R17" i="6"/>
  <c r="BN18" i="6"/>
  <c r="R19" i="6"/>
  <c r="R20" i="6"/>
  <c r="CN21" i="6"/>
  <c r="AH35" i="6"/>
  <c r="AC38" i="6"/>
  <c r="BM38" i="6"/>
  <c r="DN38" i="6"/>
  <c r="BV13" i="5"/>
  <c r="BF30" i="5"/>
  <c r="BJ7" i="5"/>
  <c r="AT9" i="5"/>
  <c r="AP10" i="5"/>
  <c r="AD13" i="5"/>
  <c r="AT14" i="5"/>
  <c r="CM14" i="5"/>
  <c r="N15" i="5"/>
  <c r="AT15" i="5"/>
  <c r="AD17" i="5"/>
  <c r="BV18" i="5"/>
  <c r="BJ20" i="5"/>
  <c r="AD21" i="5"/>
  <c r="AP21" i="5"/>
  <c r="AT22" i="5"/>
  <c r="BJ23" i="5"/>
  <c r="BJ26" i="5"/>
  <c r="AG35" i="5"/>
  <c r="Y35" i="5"/>
  <c r="AD8" i="5"/>
  <c r="BF9" i="5"/>
  <c r="AT11" i="5"/>
  <c r="N13" i="5"/>
  <c r="AT13" i="5"/>
  <c r="BF14" i="5"/>
  <c r="AD16" i="5"/>
  <c r="AT19" i="5"/>
  <c r="BV20" i="5"/>
  <c r="BF22" i="5"/>
  <c r="DI22" i="5"/>
  <c r="DT25" i="5"/>
  <c r="BJ32" i="5"/>
  <c r="AD34" i="5"/>
  <c r="EF39" i="6"/>
  <c r="DX31" i="6"/>
  <c r="DX23" i="6"/>
  <c r="DX24" i="6"/>
  <c r="DX37" i="6"/>
  <c r="DX21" i="6"/>
  <c r="BF8" i="5"/>
  <c r="AP9" i="5"/>
  <c r="N10" i="5"/>
  <c r="AP14" i="5"/>
  <c r="DT16" i="5"/>
  <c r="BF17" i="5"/>
  <c r="BF18" i="5"/>
  <c r="BF20" i="5"/>
  <c r="AP22" i="5"/>
  <c r="DT26" i="5"/>
  <c r="BF34" i="5"/>
  <c r="BE35" i="5"/>
  <c r="BF7" i="5"/>
  <c r="N9" i="5"/>
  <c r="BF10" i="5"/>
  <c r="AP11" i="5"/>
  <c r="BF13" i="5"/>
  <c r="CM13" i="5"/>
  <c r="N14" i="5"/>
  <c r="BV14" i="5"/>
  <c r="DI14" i="5"/>
  <c r="BF15" i="5"/>
  <c r="N17" i="5"/>
  <c r="BV17" i="5"/>
  <c r="N21" i="5"/>
  <c r="BF21" i="5"/>
  <c r="CX25" i="5"/>
  <c r="BF26" i="5"/>
  <c r="AD28" i="5"/>
  <c r="AP28" i="5"/>
  <c r="BJ28" i="5"/>
  <c r="BV28" i="5"/>
  <c r="BJ30" i="5"/>
  <c r="BV32" i="5"/>
  <c r="N34" i="5"/>
  <c r="BI35" i="5"/>
  <c r="U36" i="5"/>
  <c r="N11" i="5"/>
  <c r="AP13" i="5"/>
  <c r="AP15" i="5"/>
  <c r="BF16" i="5"/>
  <c r="N18" i="5"/>
  <c r="N19" i="5"/>
  <c r="N20" i="5"/>
  <c r="N22" i="5"/>
  <c r="AD30" i="5"/>
  <c r="AP7" i="5"/>
  <c r="BV7" i="5"/>
  <c r="J8" i="5"/>
  <c r="AP8" i="5"/>
  <c r="AH9" i="5"/>
  <c r="BB10" i="5"/>
  <c r="J12" i="5"/>
  <c r="AT12" i="5"/>
  <c r="BN13" i="5"/>
  <c r="BN14" i="5"/>
  <c r="BN15" i="5"/>
  <c r="J16" i="5"/>
  <c r="AP16" i="5"/>
  <c r="BV16" i="5"/>
  <c r="AT17" i="5"/>
  <c r="EE17" i="5"/>
  <c r="EP17" i="5"/>
  <c r="AT18" i="5"/>
  <c r="BB19" i="5"/>
  <c r="V20" i="5"/>
  <c r="AP20" i="5"/>
  <c r="BV22" i="5"/>
  <c r="DT24" i="5"/>
  <c r="J26" i="5"/>
  <c r="AP26" i="5"/>
  <c r="EE26" i="5"/>
  <c r="N28" i="5"/>
  <c r="AH28" i="5"/>
  <c r="N30" i="5"/>
  <c r="AT30" i="5"/>
  <c r="EE31" i="5"/>
  <c r="M35" i="5"/>
  <c r="AK35" i="5"/>
  <c r="BA35" i="5"/>
  <c r="AC36" i="5"/>
  <c r="AO36" i="5"/>
  <c r="BI36" i="5"/>
  <c r="EE16" i="5"/>
  <c r="EP16" i="5"/>
  <c r="CX24" i="5"/>
  <c r="BB26" i="5"/>
  <c r="CX26" i="5"/>
  <c r="AP34" i="5"/>
  <c r="AC35" i="5"/>
  <c r="BM35" i="5"/>
  <c r="AS36" i="5"/>
  <c r="BE36" i="5"/>
  <c r="N7" i="5"/>
  <c r="AT7" i="5"/>
  <c r="N8" i="5"/>
  <c r="AT8" i="5"/>
  <c r="V10" i="5"/>
  <c r="V11" i="5"/>
  <c r="N12" i="5"/>
  <c r="AP12" i="5"/>
  <c r="AH13" i="5"/>
  <c r="DI13" i="5"/>
  <c r="AH14" i="5"/>
  <c r="AH15" i="5"/>
  <c r="N16" i="5"/>
  <c r="AT16" i="5"/>
  <c r="AP17" i="5"/>
  <c r="V18" i="5"/>
  <c r="AP18" i="5"/>
  <c r="CX18" i="5"/>
  <c r="J19" i="5"/>
  <c r="AP19" i="5"/>
  <c r="AT20" i="5"/>
  <c r="BB21" i="5"/>
  <c r="EE22" i="5"/>
  <c r="EP22" i="5"/>
  <c r="BV23" i="5"/>
  <c r="CM24" i="5"/>
  <c r="EE24" i="5"/>
  <c r="EP24" i="5"/>
  <c r="EE25" i="5"/>
  <c r="N26" i="5"/>
  <c r="AT26" i="5"/>
  <c r="BV26" i="5"/>
  <c r="CM26" i="5"/>
  <c r="J28" i="5"/>
  <c r="J30" i="5"/>
  <c r="AP30" i="5"/>
  <c r="V32" i="5"/>
  <c r="BV34" i="5"/>
  <c r="U35" i="5"/>
  <c r="AS35" i="5"/>
  <c r="DW38" i="6"/>
  <c r="DO24" i="6"/>
  <c r="DO31" i="6"/>
  <c r="DO29" i="6"/>
  <c r="DN39" i="6"/>
  <c r="DO19" i="6"/>
  <c r="DO21" i="6"/>
  <c r="DO7" i="6"/>
  <c r="DO27" i="6"/>
  <c r="DO33" i="6"/>
  <c r="DO13" i="6"/>
  <c r="DO14" i="6"/>
  <c r="DO16" i="6"/>
  <c r="DO17" i="6"/>
  <c r="DO23" i="6"/>
  <c r="DO35" i="6"/>
  <c r="CX14" i="5"/>
  <c r="CB17" i="5"/>
  <c r="CA35" i="5"/>
  <c r="CB35" i="5" s="1"/>
  <c r="R30" i="5"/>
  <c r="R26" i="5"/>
  <c r="R21" i="5"/>
  <c r="R20" i="5"/>
  <c r="R18" i="5"/>
  <c r="Q36" i="5"/>
  <c r="R17" i="5"/>
  <c r="AX32" i="5"/>
  <c r="AX30" i="5"/>
  <c r="AX26" i="5"/>
  <c r="AX21" i="5"/>
  <c r="AX20" i="5"/>
  <c r="AX19" i="5"/>
  <c r="AX18" i="5"/>
  <c r="AW36" i="5"/>
  <c r="AX17" i="5"/>
  <c r="CW36" i="5"/>
  <c r="AL37" i="6"/>
  <c r="AL20" i="6"/>
  <c r="AL19" i="6"/>
  <c r="AL18" i="6"/>
  <c r="AL17" i="6"/>
  <c r="AL16" i="6"/>
  <c r="AL8" i="6"/>
  <c r="AL7" i="6"/>
  <c r="AL35" i="6"/>
  <c r="AL33" i="6"/>
  <c r="AL27" i="6"/>
  <c r="AL15" i="6"/>
  <c r="AL14" i="6"/>
  <c r="AL13" i="6"/>
  <c r="AL9" i="6"/>
  <c r="AO39" i="6"/>
  <c r="AL23" i="6"/>
  <c r="AL11" i="6"/>
  <c r="AL10" i="6"/>
  <c r="AL31" i="6"/>
  <c r="AL22" i="6"/>
  <c r="AL21" i="6"/>
  <c r="AL12" i="6"/>
  <c r="R7" i="5"/>
  <c r="AH7" i="5"/>
  <c r="AX7" i="5"/>
  <c r="CL35" i="5"/>
  <c r="CM35" i="5" s="1"/>
  <c r="CX7" i="5"/>
  <c r="ED35" i="5"/>
  <c r="EP35" i="5" s="1"/>
  <c r="R8" i="5"/>
  <c r="AH8" i="5"/>
  <c r="AX8" i="5"/>
  <c r="EE13" i="5"/>
  <c r="EE14" i="5"/>
  <c r="AH16" i="5"/>
  <c r="BN16" i="5"/>
  <c r="BN17" i="5"/>
  <c r="CX17" i="5"/>
  <c r="CB20" i="5"/>
  <c r="DT20" i="5"/>
  <c r="CM23" i="5"/>
  <c r="R28" i="5"/>
  <c r="AX34" i="5"/>
  <c r="AL34" i="5"/>
  <c r="AL28" i="5"/>
  <c r="AL22" i="5"/>
  <c r="BR34" i="5"/>
  <c r="BR17" i="5"/>
  <c r="BR28" i="5"/>
  <c r="BR23" i="5"/>
  <c r="BR22" i="5"/>
  <c r="ED36" i="5"/>
  <c r="AD39" i="6"/>
  <c r="CD38" i="6"/>
  <c r="CM38" i="6"/>
  <c r="BQ39" i="6"/>
  <c r="CC22" i="5"/>
  <c r="CM7" i="5"/>
  <c r="DS36" i="5"/>
  <c r="EE7" i="5"/>
  <c r="V9" i="5"/>
  <c r="AL9" i="5"/>
  <c r="BB9" i="5"/>
  <c r="R11" i="5"/>
  <c r="AH11" i="5"/>
  <c r="V13" i="5"/>
  <c r="AL13" i="5"/>
  <c r="BB13" i="5"/>
  <c r="BR13" i="5"/>
  <c r="CB13" i="5"/>
  <c r="DT13" i="5"/>
  <c r="V14" i="5"/>
  <c r="AL14" i="5"/>
  <c r="BB14" i="5"/>
  <c r="BR14" i="5"/>
  <c r="CB14" i="5"/>
  <c r="DT14" i="5"/>
  <c r="V15" i="5"/>
  <c r="AL15" i="5"/>
  <c r="BB15" i="5"/>
  <c r="BR15" i="5"/>
  <c r="CM16" i="5"/>
  <c r="DI16" i="5"/>
  <c r="V17" i="5"/>
  <c r="BB18" i="5"/>
  <c r="BB20" i="5"/>
  <c r="AL21" i="5"/>
  <c r="R22" i="5"/>
  <c r="CM25" i="5"/>
  <c r="AL26" i="5"/>
  <c r="DI26" i="5"/>
  <c r="AL30" i="5"/>
  <c r="BB32" i="5"/>
  <c r="Q35" i="5"/>
  <c r="AW35" i="5"/>
  <c r="CW35" i="5"/>
  <c r="F34" i="5"/>
  <c r="F28" i="5"/>
  <c r="F22" i="5"/>
  <c r="AK36" i="5"/>
  <c r="BQ36" i="5"/>
  <c r="CE39" i="6"/>
  <c r="BJ39" i="6"/>
  <c r="V37" i="6"/>
  <c r="V20" i="6"/>
  <c r="V19" i="6"/>
  <c r="V18" i="6"/>
  <c r="V17" i="6"/>
  <c r="V16" i="6"/>
  <c r="V8" i="6"/>
  <c r="V7" i="6"/>
  <c r="V35" i="6"/>
  <c r="V33" i="6"/>
  <c r="V27" i="6"/>
  <c r="V15" i="6"/>
  <c r="V14" i="6"/>
  <c r="V13" i="6"/>
  <c r="V9" i="6"/>
  <c r="Y39" i="6"/>
  <c r="V31" i="6"/>
  <c r="V22" i="6"/>
  <c r="V21" i="6"/>
  <c r="V12" i="6"/>
  <c r="BB37" i="6"/>
  <c r="BB20" i="6"/>
  <c r="BB19" i="6"/>
  <c r="BB18" i="6"/>
  <c r="BB17" i="6"/>
  <c r="BB16" i="6"/>
  <c r="BB8" i="6"/>
  <c r="BB7" i="6"/>
  <c r="BB35" i="6"/>
  <c r="BB33" i="6"/>
  <c r="BB27" i="6"/>
  <c r="BB15" i="6"/>
  <c r="BB14" i="6"/>
  <c r="BB13" i="6"/>
  <c r="BB9" i="6"/>
  <c r="BE39" i="6"/>
  <c r="BB29" i="6"/>
  <c r="BB23" i="6"/>
  <c r="BB10" i="6"/>
  <c r="CW37" i="6"/>
  <c r="CW27" i="6"/>
  <c r="CW14" i="6"/>
  <c r="CW13" i="6"/>
  <c r="CW24" i="6"/>
  <c r="CW23" i="6"/>
  <c r="DE39" i="6"/>
  <c r="CW35" i="6"/>
  <c r="CW31" i="6"/>
  <c r="CW17" i="6"/>
  <c r="CW16" i="6"/>
  <c r="CX13" i="5"/>
  <c r="CX16" i="5"/>
  <c r="DS35" i="5"/>
  <c r="AH32" i="5"/>
  <c r="AH30" i="5"/>
  <c r="AH26" i="5"/>
  <c r="AH21" i="5"/>
  <c r="AH20" i="5"/>
  <c r="AH19" i="5"/>
  <c r="AH18" i="5"/>
  <c r="AG36" i="5"/>
  <c r="AH17" i="5"/>
  <c r="BN32" i="5"/>
  <c r="BN30" i="5"/>
  <c r="BN26" i="5"/>
  <c r="BN21" i="5"/>
  <c r="BN20" i="5"/>
  <c r="BN18" i="5"/>
  <c r="BM36" i="5"/>
  <c r="BR37" i="6"/>
  <c r="BR19" i="6"/>
  <c r="BR18" i="6"/>
  <c r="BR17" i="6"/>
  <c r="BR16" i="6"/>
  <c r="BR7" i="6"/>
  <c r="BR35" i="6"/>
  <c r="BR33" i="6"/>
  <c r="BR27" i="6"/>
  <c r="BR15" i="6"/>
  <c r="BR14" i="6"/>
  <c r="BR13" i="6"/>
  <c r="BU39" i="6"/>
  <c r="BR24" i="6"/>
  <c r="BR29" i="6"/>
  <c r="BN7" i="5"/>
  <c r="R16" i="5"/>
  <c r="AX16" i="5"/>
  <c r="CB18" i="5"/>
  <c r="DT18" i="5"/>
  <c r="AH22" i="5"/>
  <c r="CM22" i="5"/>
  <c r="EE23" i="5"/>
  <c r="DI25" i="5"/>
  <c r="EE32" i="5"/>
  <c r="V34" i="5"/>
  <c r="V28" i="5"/>
  <c r="V22" i="5"/>
  <c r="V19" i="5"/>
  <c r="BB34" i="5"/>
  <c r="BB28" i="5"/>
  <c r="BB22" i="5"/>
  <c r="BR21" i="6"/>
  <c r="M38" i="6"/>
  <c r="Q38" i="6"/>
  <c r="AK38" i="6"/>
  <c r="AO38" i="6"/>
  <c r="F37" i="6"/>
  <c r="F20" i="6"/>
  <c r="F19" i="6"/>
  <c r="F18" i="6"/>
  <c r="F17" i="6"/>
  <c r="F16" i="6"/>
  <c r="F8" i="6"/>
  <c r="F7" i="6"/>
  <c r="F33" i="6"/>
  <c r="F27" i="6"/>
  <c r="F15" i="6"/>
  <c r="F14" i="6"/>
  <c r="F13" i="6"/>
  <c r="F9" i="6"/>
  <c r="I39" i="6"/>
  <c r="F29" i="6"/>
  <c r="AK39" i="6"/>
  <c r="V7" i="5"/>
  <c r="AL7" i="5"/>
  <c r="BB7" i="5"/>
  <c r="BR7" i="5"/>
  <c r="CB7" i="5"/>
  <c r="DH36" i="5"/>
  <c r="DH35" i="5"/>
  <c r="DT7" i="5"/>
  <c r="V8" i="5"/>
  <c r="AL8" i="5"/>
  <c r="BB8" i="5"/>
  <c r="R10" i="5"/>
  <c r="AH10" i="5"/>
  <c r="AX10" i="5"/>
  <c r="R12" i="5"/>
  <c r="AH12" i="5"/>
  <c r="V16" i="5"/>
  <c r="AL16" i="5"/>
  <c r="BB16" i="5"/>
  <c r="BR16" i="5"/>
  <c r="CM17" i="5"/>
  <c r="DI17" i="5"/>
  <c r="AL18" i="5"/>
  <c r="CM18" i="5"/>
  <c r="DI18" i="5"/>
  <c r="EE18" i="5"/>
  <c r="R19" i="5"/>
  <c r="AL20" i="5"/>
  <c r="CM20" i="5"/>
  <c r="DI20" i="5"/>
  <c r="EE20" i="5"/>
  <c r="V21" i="5"/>
  <c r="BN22" i="5"/>
  <c r="CB22" i="5"/>
  <c r="CX22" i="5"/>
  <c r="DT22" i="5"/>
  <c r="BN23" i="5"/>
  <c r="CB23" i="5"/>
  <c r="CX23" i="5"/>
  <c r="DT23" i="5"/>
  <c r="DI24" i="5"/>
  <c r="V26" i="5"/>
  <c r="AX28" i="5"/>
  <c r="V30" i="5"/>
  <c r="AL32" i="5"/>
  <c r="R34" i="5"/>
  <c r="AO35" i="5"/>
  <c r="BU35" i="5"/>
  <c r="CL36" i="5"/>
  <c r="F10" i="6"/>
  <c r="F12" i="6"/>
  <c r="F21" i="6"/>
  <c r="N39" i="6"/>
  <c r="BR22" i="6"/>
  <c r="AL29" i="6"/>
  <c r="BR31" i="6"/>
  <c r="AS38" i="6"/>
  <c r="AW38" i="6"/>
  <c r="BQ38" i="6"/>
  <c r="BU38" i="6"/>
  <c r="U39" i="6"/>
  <c r="BA39" i="6"/>
  <c r="CV39" i="6"/>
  <c r="R31" i="6"/>
  <c r="R29" i="6"/>
  <c r="R23" i="6"/>
  <c r="R12" i="6"/>
  <c r="R10" i="6"/>
  <c r="Q39" i="6"/>
  <c r="R22" i="6"/>
  <c r="R21" i="6"/>
  <c r="R11" i="6"/>
  <c r="AH31" i="6"/>
  <c r="AH29" i="6"/>
  <c r="AH23" i="6"/>
  <c r="AH12" i="6"/>
  <c r="AH10" i="6"/>
  <c r="AG39" i="6"/>
  <c r="AH22" i="6"/>
  <c r="AH21" i="6"/>
  <c r="AH11" i="6"/>
  <c r="AX31" i="6"/>
  <c r="AX29" i="6"/>
  <c r="AX23" i="6"/>
  <c r="AX10" i="6"/>
  <c r="AW39" i="6"/>
  <c r="AX22" i="6"/>
  <c r="AX21" i="6"/>
  <c r="BN31" i="6"/>
  <c r="BN29" i="6"/>
  <c r="BN24" i="6"/>
  <c r="BN23" i="6"/>
  <c r="BM39" i="6"/>
  <c r="BN22" i="6"/>
  <c r="BN21" i="6"/>
  <c r="CN31" i="6"/>
  <c r="CN29" i="6"/>
  <c r="CN19" i="6"/>
  <c r="CN18" i="6"/>
  <c r="CN17" i="6"/>
  <c r="CN16" i="6"/>
  <c r="CN7" i="6"/>
  <c r="CM39" i="6"/>
  <c r="CN35" i="6"/>
  <c r="CN33" i="6"/>
  <c r="CN27" i="6"/>
  <c r="CN14" i="6"/>
  <c r="CN13" i="6"/>
  <c r="DX29" i="6"/>
  <c r="DX19" i="6"/>
  <c r="DX18" i="6"/>
  <c r="DX17" i="6"/>
  <c r="DX16" i="6"/>
  <c r="DX7" i="6"/>
  <c r="DW39" i="6"/>
  <c r="DX35" i="6"/>
  <c r="DX33" i="6"/>
  <c r="DX27" i="6"/>
  <c r="DX14" i="6"/>
  <c r="DX13" i="6"/>
  <c r="Z39" i="6" l="1"/>
  <c r="DJ16" i="5"/>
  <c r="CY7" i="5"/>
  <c r="CN14" i="5"/>
  <c r="BF39" i="6"/>
  <c r="BV39" i="6"/>
  <c r="J39" i="6"/>
  <c r="AP39" i="6"/>
  <c r="DF39" i="6"/>
  <c r="AD36" i="5"/>
  <c r="Z36" i="5"/>
  <c r="AX39" i="6"/>
  <c r="R39" i="6"/>
  <c r="F39" i="6"/>
  <c r="CW39" i="6"/>
  <c r="BN39" i="6"/>
  <c r="AH39" i="6"/>
  <c r="BJ36" i="5"/>
  <c r="BF36" i="5"/>
  <c r="EP36" i="5"/>
  <c r="EF28" i="5"/>
  <c r="CC26" i="5"/>
  <c r="DJ18" i="5"/>
  <c r="EF14" i="5"/>
  <c r="J36" i="5"/>
  <c r="F36" i="5"/>
  <c r="DJ26" i="5"/>
  <c r="EF17" i="5"/>
  <c r="EF23" i="5"/>
  <c r="DJ20" i="5"/>
  <c r="EF22" i="5"/>
  <c r="CX35" i="5"/>
  <c r="CN23" i="5"/>
  <c r="DI35" i="5"/>
  <c r="CN22" i="5"/>
  <c r="CN16" i="5"/>
  <c r="N36" i="5"/>
  <c r="AP36" i="5"/>
  <c r="CC23" i="5"/>
  <c r="CC18" i="5"/>
  <c r="EF7" i="5"/>
  <c r="CN7" i="5"/>
  <c r="AL36" i="5"/>
  <c r="EF13" i="5"/>
  <c r="AT36" i="5"/>
  <c r="BV36" i="5"/>
  <c r="DU14" i="5"/>
  <c r="DU28" i="5"/>
  <c r="DU26" i="5"/>
  <c r="EE35" i="5"/>
  <c r="DO39" i="6"/>
  <c r="DU23" i="5"/>
  <c r="DU18" i="5"/>
  <c r="DU22" i="5"/>
  <c r="V36" i="5"/>
  <c r="R36" i="5"/>
  <c r="AL39" i="6"/>
  <c r="CY34" i="5"/>
  <c r="CY28" i="5"/>
  <c r="CX36" i="5"/>
  <c r="CY14" i="5"/>
  <c r="CY13" i="5"/>
  <c r="CY22" i="5"/>
  <c r="CY20" i="5"/>
  <c r="CY18" i="5"/>
  <c r="CY32" i="5"/>
  <c r="CY26" i="5"/>
  <c r="CY23" i="5"/>
  <c r="BR36" i="5"/>
  <c r="BN36" i="5"/>
  <c r="DT35" i="5"/>
  <c r="CY16" i="5"/>
  <c r="BB39" i="6"/>
  <c r="V39" i="6"/>
  <c r="CB36" i="5"/>
  <c r="CC34" i="5"/>
  <c r="CC28" i="5"/>
  <c r="CC32" i="5"/>
  <c r="CC7" i="5"/>
  <c r="CC16" i="5"/>
  <c r="CY17" i="5"/>
  <c r="DU20" i="5"/>
  <c r="CC14" i="5"/>
  <c r="BR39" i="6"/>
  <c r="AH36" i="5"/>
  <c r="DX39" i="6"/>
  <c r="CN39" i="6"/>
  <c r="CM36" i="5"/>
  <c r="CN26" i="5"/>
  <c r="CN28" i="5"/>
  <c r="CN34" i="5"/>
  <c r="CN32" i="5"/>
  <c r="CN20" i="5"/>
  <c r="CN18" i="5"/>
  <c r="CN17" i="5"/>
  <c r="DJ28" i="5"/>
  <c r="DJ32" i="5"/>
  <c r="DJ7" i="5"/>
  <c r="DJ13" i="5"/>
  <c r="DI36" i="5"/>
  <c r="DJ23" i="5"/>
  <c r="DJ22" i="5"/>
  <c r="DJ34" i="5"/>
  <c r="DJ14" i="5"/>
  <c r="BB36" i="5"/>
  <c r="DJ17" i="5"/>
  <c r="CN13" i="5"/>
  <c r="DT36" i="5"/>
  <c r="DU34" i="5"/>
  <c r="DU7" i="5"/>
  <c r="DU17" i="5"/>
  <c r="DU32" i="5"/>
  <c r="DU16" i="5"/>
  <c r="EE36" i="5"/>
  <c r="EF26" i="5"/>
  <c r="EF16" i="5"/>
  <c r="EF34" i="5"/>
  <c r="EF20" i="5"/>
  <c r="EF18" i="5"/>
  <c r="AX36" i="5"/>
  <c r="EF32" i="5"/>
  <c r="CC20" i="5"/>
  <c r="CC17" i="5"/>
  <c r="DU13" i="5"/>
  <c r="CC13" i="5"/>
  <c r="CY36" i="5" l="1"/>
  <c r="EF36" i="5"/>
  <c r="CN36" i="5"/>
  <c r="DU36" i="5"/>
  <c r="CC36" i="5"/>
  <c r="DJ36" i="5"/>
</calcChain>
</file>

<file path=xl/sharedStrings.xml><?xml version="1.0" encoding="utf-8"?>
<sst xmlns="http://schemas.openxmlformats.org/spreadsheetml/2006/main" count="5109" uniqueCount="177">
  <si>
    <t>--</t>
  </si>
  <si>
    <t>-</t>
  </si>
  <si>
    <t>-</t>
    <phoneticPr fontId="2"/>
  </si>
  <si>
    <t xml:space="preserve"> </t>
    <phoneticPr fontId="2"/>
  </si>
  <si>
    <t>公的機関の住宅ローンは、当機構調べによる。その出所は次のとおりである。</t>
    <rPh sb="13" eb="15">
      <t>キコウ</t>
    </rPh>
    <phoneticPr fontId="2"/>
  </si>
  <si>
    <t>計数は、調査対象先が変動すること、および、四半期系列のデータが調査できない調査対象先があるため、四半期計数および年度系列で連続しない場合がある。</t>
    <rPh sb="31" eb="33">
      <t>チョウサ</t>
    </rPh>
    <rPh sb="37" eb="39">
      <t>チョウサ</t>
    </rPh>
    <rPh sb="41" eb="42">
      <t>サキ</t>
    </rPh>
    <rPh sb="48" eb="51">
      <t>シハンキ</t>
    </rPh>
    <rPh sb="51" eb="53">
      <t>ケイスウ</t>
    </rPh>
    <rPh sb="56" eb="58">
      <t>ネンド</t>
    </rPh>
    <rPh sb="58" eb="60">
      <t>ケイレツ</t>
    </rPh>
    <phoneticPr fontId="2"/>
  </si>
  <si>
    <t>「住宅金融支援機構（直接融資）」は災害融資等。</t>
    <rPh sb="5" eb="7">
      <t>シエン</t>
    </rPh>
    <rPh sb="7" eb="9">
      <t>キコウ</t>
    </rPh>
    <rPh sb="10" eb="12">
      <t>チョクセツ</t>
    </rPh>
    <rPh sb="12" eb="14">
      <t>ユウシ</t>
    </rPh>
    <rPh sb="17" eb="19">
      <t>サイガイ</t>
    </rPh>
    <rPh sb="19" eb="21">
      <t>ユウシ</t>
    </rPh>
    <rPh sb="21" eb="22">
      <t>トウ</t>
    </rPh>
    <phoneticPr fontId="2"/>
  </si>
  <si>
    <t>「住宅金融専門会社等」は、住宅金融専門会社・モーゲージバンク・信販・リース会社等の計数で当機構調べによる。</t>
    <rPh sb="8" eb="9">
      <t>トウ</t>
    </rPh>
    <rPh sb="13" eb="15">
      <t>ジュウタク</t>
    </rPh>
    <rPh sb="14" eb="16">
      <t>キンユウ</t>
    </rPh>
    <rPh sb="16" eb="18">
      <t>センモン</t>
    </rPh>
    <rPh sb="18" eb="20">
      <t>カイシャ</t>
    </rPh>
    <rPh sb="38" eb="39">
      <t>トウ</t>
    </rPh>
    <rPh sb="40" eb="42">
      <t>ケイスウ</t>
    </rPh>
    <rPh sb="44" eb="46">
      <t>キコウ</t>
    </rPh>
    <phoneticPr fontId="2"/>
  </si>
  <si>
    <t xml:space="preserve"> </t>
  </si>
  <si>
    <t>（注）</t>
  </si>
  <si>
    <t>(1) 「住宅金融支援機構」は当機構調べによる。なお、2004年度から2007年度まで、個人向けローンの構成項目にまちづくり融資を含む。</t>
    <rPh sb="7" eb="9">
      <t>シエン</t>
    </rPh>
    <rPh sb="9" eb="11">
      <t>キコウ</t>
    </rPh>
    <rPh sb="15" eb="16">
      <t>トウ</t>
    </rPh>
    <rPh sb="16" eb="18">
      <t>キコウ</t>
    </rPh>
    <rPh sb="60" eb="62">
      <t>ユウシ</t>
    </rPh>
    <phoneticPr fontId="2"/>
  </si>
  <si>
    <t>民間機関のうち「信託銀行」と「長期信用銀行」の計数区分は、日本銀行の集計において2000年度以降廃止され「国内銀行」の計数に含めて表示されている。</t>
    <rPh sb="0" eb="2">
      <t>ミンカン</t>
    </rPh>
    <rPh sb="2" eb="4">
      <t>キカン</t>
    </rPh>
    <rPh sb="8" eb="10">
      <t>シンタク</t>
    </rPh>
    <rPh sb="10" eb="12">
      <t>ギンコウ</t>
    </rPh>
    <rPh sb="15" eb="17">
      <t>チョウキ</t>
    </rPh>
    <rPh sb="17" eb="19">
      <t>シンヨウ</t>
    </rPh>
    <rPh sb="19" eb="21">
      <t>ギンコウ</t>
    </rPh>
    <rPh sb="23" eb="25">
      <t>ケイスウ</t>
    </rPh>
    <rPh sb="25" eb="27">
      <t>クブン</t>
    </rPh>
    <rPh sb="29" eb="31">
      <t>ニホン</t>
    </rPh>
    <rPh sb="31" eb="33">
      <t>ギンコウ</t>
    </rPh>
    <rPh sb="34" eb="36">
      <t>シュウケイ</t>
    </rPh>
    <rPh sb="44" eb="46">
      <t>ネンド</t>
    </rPh>
    <rPh sb="46" eb="48">
      <t>イコウ</t>
    </rPh>
    <rPh sb="48" eb="50">
      <t>ハイシ</t>
    </rPh>
    <rPh sb="53" eb="55">
      <t>コクナイ</t>
    </rPh>
    <rPh sb="55" eb="57">
      <t>ギンコウ</t>
    </rPh>
    <rPh sb="59" eb="61">
      <t>ケイスウ</t>
    </rPh>
    <rPh sb="62" eb="63">
      <t>フク</t>
    </rPh>
    <rPh sb="65" eb="67">
      <t>ヒョウジ</t>
    </rPh>
    <phoneticPr fontId="2"/>
  </si>
  <si>
    <t>民間機関のうち「都市銀行」「地方銀行」「第二地方銀行」の計数区分は、日本銀行の集計において2003年度第3四半期以降廃止され「国内銀行」の計数に含めて表示されている。</t>
    <rPh sb="0" eb="2">
      <t>ミンカン</t>
    </rPh>
    <rPh sb="2" eb="4">
      <t>キカン</t>
    </rPh>
    <rPh sb="8" eb="10">
      <t>トシ</t>
    </rPh>
    <rPh sb="10" eb="12">
      <t>ギンコウ</t>
    </rPh>
    <rPh sb="14" eb="16">
      <t>チホウ</t>
    </rPh>
    <rPh sb="16" eb="18">
      <t>ギンコウ</t>
    </rPh>
    <rPh sb="20" eb="22">
      <t>ダイニ</t>
    </rPh>
    <rPh sb="22" eb="24">
      <t>チホウ</t>
    </rPh>
    <rPh sb="24" eb="26">
      <t>ギンコウ</t>
    </rPh>
    <rPh sb="28" eb="30">
      <t>ケイスウ</t>
    </rPh>
    <rPh sb="30" eb="32">
      <t>クブン</t>
    </rPh>
    <rPh sb="34" eb="36">
      <t>ニホン</t>
    </rPh>
    <rPh sb="36" eb="38">
      <t>ギンコウ</t>
    </rPh>
    <rPh sb="39" eb="41">
      <t>シュウケイ</t>
    </rPh>
    <rPh sb="49" eb="51">
      <t>ネンド</t>
    </rPh>
    <rPh sb="51" eb="52">
      <t>ダイ</t>
    </rPh>
    <rPh sb="53" eb="56">
      <t>シハンキ</t>
    </rPh>
    <rPh sb="56" eb="58">
      <t>イコウ</t>
    </rPh>
    <rPh sb="58" eb="60">
      <t>ハイシ</t>
    </rPh>
    <rPh sb="63" eb="65">
      <t>コクナイ</t>
    </rPh>
    <rPh sb="65" eb="67">
      <t>ギンコウ</t>
    </rPh>
    <rPh sb="69" eb="71">
      <t>ケイスウ</t>
    </rPh>
    <rPh sb="72" eb="73">
      <t>フク</t>
    </rPh>
    <rPh sb="75" eb="77">
      <t>ヒョウジ</t>
    </rPh>
    <phoneticPr fontId="2"/>
  </si>
  <si>
    <t>「全国共済農業協同組合連合会」の計数は、2002年度以降日本銀行において集計されていない。</t>
    <rPh sb="1" eb="3">
      <t>ゼンコク</t>
    </rPh>
    <rPh sb="3" eb="5">
      <t>キョウサイ</t>
    </rPh>
    <rPh sb="5" eb="7">
      <t>ノウギョウ</t>
    </rPh>
    <rPh sb="7" eb="9">
      <t>キョウドウ</t>
    </rPh>
    <rPh sb="9" eb="11">
      <t>クミアイ</t>
    </rPh>
    <rPh sb="11" eb="14">
      <t>レンゴウカイ</t>
    </rPh>
    <rPh sb="16" eb="18">
      <t>ケイスウ</t>
    </rPh>
    <rPh sb="24" eb="26">
      <t>ネンド</t>
    </rPh>
    <rPh sb="26" eb="28">
      <t>イコウ</t>
    </rPh>
    <rPh sb="28" eb="30">
      <t>ニホン</t>
    </rPh>
    <rPh sb="30" eb="32">
      <t>ギンコウ</t>
    </rPh>
    <rPh sb="36" eb="38">
      <t>シュウケイ</t>
    </rPh>
    <phoneticPr fontId="2"/>
  </si>
  <si>
    <t>「信用組合」は、2006年度以降は（社）全国信用組合中央協会調べによる。</t>
    <rPh sb="1" eb="3">
      <t>シンヨウ</t>
    </rPh>
    <rPh sb="3" eb="5">
      <t>クミアイ</t>
    </rPh>
    <rPh sb="12" eb="14">
      <t>ネンド</t>
    </rPh>
    <rPh sb="14" eb="16">
      <t>イコウ</t>
    </rPh>
    <rPh sb="18" eb="19">
      <t>シャ</t>
    </rPh>
    <rPh sb="20" eb="22">
      <t>ゼンコク</t>
    </rPh>
    <rPh sb="22" eb="24">
      <t>シンヨウ</t>
    </rPh>
    <rPh sb="24" eb="26">
      <t>クミアイ</t>
    </rPh>
    <rPh sb="26" eb="28">
      <t>チュウオウ</t>
    </rPh>
    <rPh sb="28" eb="30">
      <t>キョウカイ</t>
    </rPh>
    <rPh sb="30" eb="31">
      <t>シラ</t>
    </rPh>
    <phoneticPr fontId="2"/>
  </si>
  <si>
    <t>「労働金庫」は、2004年度までは日本銀行調べ、2005年度以降は全国労働金庫協会調べによる。</t>
    <rPh sb="1" eb="3">
      <t>ロウドウ</t>
    </rPh>
    <rPh sb="3" eb="5">
      <t>キンコ</t>
    </rPh>
    <rPh sb="12" eb="14">
      <t>ネンド</t>
    </rPh>
    <rPh sb="17" eb="19">
      <t>ニホン</t>
    </rPh>
    <rPh sb="19" eb="21">
      <t>ギンコウ</t>
    </rPh>
    <rPh sb="21" eb="22">
      <t>シラ</t>
    </rPh>
    <rPh sb="28" eb="30">
      <t>ネンド</t>
    </rPh>
    <rPh sb="30" eb="32">
      <t>イコウ</t>
    </rPh>
    <rPh sb="33" eb="35">
      <t>ゼンコク</t>
    </rPh>
    <rPh sb="35" eb="37">
      <t>ロウドウ</t>
    </rPh>
    <rPh sb="37" eb="39">
      <t>キンコ</t>
    </rPh>
    <rPh sb="39" eb="41">
      <t>キョウカイ</t>
    </rPh>
    <rPh sb="41" eb="42">
      <t>シラ</t>
    </rPh>
    <phoneticPr fontId="2"/>
  </si>
  <si>
    <t>「生命保険会社」は、2004年度までは日本銀行調べ、2005年度以降は生命保険協会調べによる。</t>
    <rPh sb="1" eb="3">
      <t>セイメイ</t>
    </rPh>
    <rPh sb="3" eb="5">
      <t>ホケン</t>
    </rPh>
    <rPh sb="5" eb="7">
      <t>ガイシャ</t>
    </rPh>
    <rPh sb="14" eb="16">
      <t>ネンド</t>
    </rPh>
    <rPh sb="19" eb="21">
      <t>ニホン</t>
    </rPh>
    <rPh sb="21" eb="23">
      <t>ギンコウ</t>
    </rPh>
    <rPh sb="23" eb="24">
      <t>シラ</t>
    </rPh>
    <rPh sb="30" eb="34">
      <t>ネンドイコウ</t>
    </rPh>
    <rPh sb="35" eb="37">
      <t>セイメイ</t>
    </rPh>
    <rPh sb="37" eb="39">
      <t>ホケン</t>
    </rPh>
    <rPh sb="39" eb="41">
      <t>キョウカイ</t>
    </rPh>
    <rPh sb="41" eb="42">
      <t>シラ</t>
    </rPh>
    <phoneticPr fontId="2"/>
  </si>
  <si>
    <t>「住宅金融支援機構（買取債権）」は、2003年10月から開始された民間の住宅ローンを買取り証券化する事業に係る買取債権の計数である。</t>
    <rPh sb="1" eb="3">
      <t>ジュウタク</t>
    </rPh>
    <rPh sb="5" eb="7">
      <t>シエン</t>
    </rPh>
    <rPh sb="7" eb="9">
      <t>キコウ</t>
    </rPh>
    <rPh sb="22" eb="23">
      <t>ネン</t>
    </rPh>
    <rPh sb="25" eb="26">
      <t>ガツ</t>
    </rPh>
    <rPh sb="28" eb="30">
      <t>カイシ</t>
    </rPh>
    <rPh sb="33" eb="35">
      <t>ミンカン</t>
    </rPh>
    <rPh sb="36" eb="38">
      <t>ジュウタク</t>
    </rPh>
    <rPh sb="42" eb="44">
      <t>カイト</t>
    </rPh>
    <rPh sb="45" eb="48">
      <t>ショウケンカ</t>
    </rPh>
    <rPh sb="50" eb="52">
      <t>ジギョウ</t>
    </rPh>
    <rPh sb="53" eb="54">
      <t>カカ</t>
    </rPh>
    <rPh sb="55" eb="57">
      <t>カイトリ</t>
    </rPh>
    <rPh sb="57" eb="59">
      <t>サイケン</t>
    </rPh>
    <rPh sb="60" eb="62">
      <t>ケイスウ</t>
    </rPh>
    <phoneticPr fontId="2"/>
  </si>
  <si>
    <t>「住宅金融支援機構（付保債権）」は、2004年10月から開始された民間の証券化住宅ローンに対する保険引受け事業に係る付保債権の計数である。（当該計数は、総合計に含まない。）</t>
    <rPh sb="10" eb="11">
      <t>ツキ</t>
    </rPh>
    <rPh sb="11" eb="12">
      <t>タモツ</t>
    </rPh>
    <rPh sb="12" eb="14">
      <t>サイケン</t>
    </rPh>
    <rPh sb="36" eb="39">
      <t>ショウケンカ</t>
    </rPh>
    <rPh sb="45" eb="46">
      <t>タイ</t>
    </rPh>
    <rPh sb="48" eb="50">
      <t>ホケン</t>
    </rPh>
    <rPh sb="50" eb="51">
      <t>ヒ</t>
    </rPh>
    <rPh sb="51" eb="52">
      <t>ウ</t>
    </rPh>
    <rPh sb="53" eb="55">
      <t>ジギョウ</t>
    </rPh>
    <rPh sb="56" eb="57">
      <t>カカ</t>
    </rPh>
    <rPh sb="58" eb="60">
      <t>フホ</t>
    </rPh>
    <rPh sb="60" eb="62">
      <t>サイケン</t>
    </rPh>
    <rPh sb="70" eb="72">
      <t>トウガイ</t>
    </rPh>
    <rPh sb="72" eb="74">
      <t>ケイスウ</t>
    </rPh>
    <rPh sb="76" eb="79">
      <t>ソウゴウケイ</t>
    </rPh>
    <phoneticPr fontId="2"/>
  </si>
  <si>
    <t>(3) 「福祉医療機構」,「勤労者退職金共済機構」（2011年10月1日の雇用・能力開発機構の解散に伴う勤労者財産形成事業の業務移管先）および「沖縄振興開発金融公庫」は、各組織調べによる。</t>
    <rPh sb="66" eb="67">
      <t>サキ</t>
    </rPh>
    <rPh sb="85" eb="86">
      <t>カク</t>
    </rPh>
    <rPh sb="86" eb="88">
      <t>ソシキ</t>
    </rPh>
    <phoneticPr fontId="2"/>
  </si>
  <si>
    <t>(2) 「地方公共団体」は、2007年度までは（財）地方財務協会 (2013年4月1日から一般社団法人へ移行) 、2008年度以降は総務省ホームページ掲載の「地方財政統計年報」による。</t>
    <rPh sb="18" eb="20">
      <t>ネンド</t>
    </rPh>
    <rPh sb="38" eb="39">
      <t>ネン</t>
    </rPh>
    <rPh sb="40" eb="41">
      <t>ガツ</t>
    </rPh>
    <rPh sb="42" eb="43">
      <t>ニチ</t>
    </rPh>
    <rPh sb="45" eb="47">
      <t>イッパン</t>
    </rPh>
    <rPh sb="47" eb="51">
      <t>シャダンホウジン</t>
    </rPh>
    <rPh sb="52" eb="54">
      <t>イコウ</t>
    </rPh>
    <rPh sb="61" eb="63">
      <t>ネンド</t>
    </rPh>
    <rPh sb="63" eb="65">
      <t>イコウ</t>
    </rPh>
    <rPh sb="66" eb="69">
      <t>ソウムショウ</t>
    </rPh>
    <rPh sb="75" eb="77">
      <t>ケイサイ</t>
    </rPh>
    <rPh sb="79" eb="81">
      <t>チホウ</t>
    </rPh>
    <rPh sb="81" eb="83">
      <t>ザイセイ</t>
    </rPh>
    <rPh sb="83" eb="85">
      <t>トウケイ</t>
    </rPh>
    <rPh sb="85" eb="87">
      <t>ネンポウ</t>
    </rPh>
    <phoneticPr fontId="2"/>
  </si>
  <si>
    <t>Note:</t>
  </si>
  <si>
    <t>公的機関の上段は、個人向け以外の法人向け（企業、団体等）ローンを含めたものである。</t>
  </si>
  <si>
    <t>"Welfare And Medical Service Agency","Organization for Workers Retirement Allowance Mutual Aid" and "Okinawa development Finance company" depend on the statistics of their own. An asterisk (*) means that data were announced only on half of the fiscal year.</t>
    <phoneticPr fontId="6"/>
  </si>
  <si>
    <t>14  If an error is discovered in the reported data or in the compilation process, the data are revised immediately.</t>
    <phoneticPr fontId="6"/>
  </si>
  <si>
    <t xml:space="preserve">掲載データについては、計数の修正等が必要な場合、過去に溯って訂正される。 </t>
    <rPh sb="14" eb="16">
      <t>シュウセイ</t>
    </rPh>
    <rPh sb="18" eb="20">
      <t>ヒツヨウ</t>
    </rPh>
    <rPh sb="21" eb="23">
      <t>バアイ</t>
    </rPh>
    <phoneticPr fontId="2"/>
  </si>
  <si>
    <t>"Japan Housing Finance Agency" depends on the statistics (it included a loan for "town development" from 2004 fiscal year to 2007 fiscal year) of Japan Housing Finance Agency.</t>
  </si>
  <si>
    <r>
      <rPr>
        <b/>
        <sz val="11"/>
        <rFont val="ＭＳ Ｐゴシック"/>
        <family val="3"/>
        <charset val="128"/>
      </rPr>
      <t>住宅ローン貸出残高（期末残）</t>
    </r>
    <r>
      <rPr>
        <b/>
        <sz val="11"/>
        <rFont val="Times New Roman"/>
        <family val="1"/>
      </rPr>
      <t xml:space="preserve"> Outstanding mortgage balance</t>
    </r>
    <rPh sb="0" eb="2">
      <t>ジュウタク</t>
    </rPh>
    <rPh sb="5" eb="7">
      <t>カシダシ</t>
    </rPh>
    <rPh sb="7" eb="9">
      <t>ザンダカ</t>
    </rPh>
    <rPh sb="10" eb="12">
      <t>キマツ</t>
    </rPh>
    <rPh sb="12" eb="13">
      <t>ザン</t>
    </rPh>
    <phoneticPr fontId="2"/>
  </si>
  <si>
    <r>
      <rPr>
        <sz val="11"/>
        <rFont val="ＭＳ Ｐゴシック"/>
        <family val="3"/>
        <charset val="128"/>
      </rPr>
      <t>（単位：千件，億円，％）</t>
    </r>
  </si>
  <si>
    <r>
      <t>10-12</t>
    </r>
    <r>
      <rPr>
        <sz val="11"/>
        <rFont val="ＭＳ Ｐゴシック"/>
        <family val="3"/>
        <charset val="128"/>
      </rPr>
      <t xml:space="preserve">月期
</t>
    </r>
    <r>
      <rPr>
        <sz val="11"/>
        <rFont val="Times New Roman"/>
        <family val="1"/>
      </rPr>
      <t>The 3rd fiscal quarter</t>
    </r>
    <rPh sb="5" eb="6">
      <t>ガツ</t>
    </rPh>
    <rPh sb="6" eb="7">
      <t>キ</t>
    </rPh>
    <phoneticPr fontId="2"/>
  </si>
  <si>
    <r>
      <rPr>
        <sz val="12"/>
        <rFont val="ＭＳ Ｐゴシック"/>
        <family val="3"/>
        <charset val="128"/>
      </rPr>
      <t xml:space="preserve">前年度末比
</t>
    </r>
    <r>
      <rPr>
        <sz val="12"/>
        <rFont val="Times New Roman"/>
        <family val="1"/>
      </rPr>
      <t>Percent change from the end of previous fiscal year</t>
    </r>
    <rPh sb="0" eb="3">
      <t>ゼンネンド</t>
    </rPh>
    <rPh sb="3" eb="4">
      <t>マツ</t>
    </rPh>
    <rPh sb="4" eb="5">
      <t>ヒ</t>
    </rPh>
    <phoneticPr fontId="2"/>
  </si>
  <si>
    <r>
      <rPr>
        <sz val="12"/>
        <rFont val="ＭＳ Ｐゴシック"/>
        <family val="3"/>
        <charset val="128"/>
      </rPr>
      <t>信金中央金庫</t>
    </r>
    <r>
      <rPr>
        <sz val="12"/>
        <rFont val="Times New Roman"/>
        <family val="1"/>
      </rPr>
      <t xml:space="preserve"> (Shinkin Central Bank)</t>
    </r>
    <rPh sb="0" eb="2">
      <t>シンキン</t>
    </rPh>
    <rPh sb="2" eb="4">
      <t>チュウオウ</t>
    </rPh>
    <rPh sb="4" eb="5">
      <t>キン</t>
    </rPh>
    <rPh sb="5" eb="6">
      <t>コ</t>
    </rPh>
    <phoneticPr fontId="2"/>
  </si>
  <si>
    <r>
      <rPr>
        <sz val="12"/>
        <rFont val="ＭＳ Ｐゴシック"/>
        <family val="3"/>
        <charset val="128"/>
      </rPr>
      <t>農業協同組合</t>
    </r>
    <r>
      <rPr>
        <sz val="12"/>
        <rFont val="Times New Roman"/>
        <family val="1"/>
      </rPr>
      <t xml:space="preserve"> </t>
    </r>
    <r>
      <rPr>
        <sz val="11"/>
        <rFont val="Times New Roman"/>
        <family val="1"/>
      </rPr>
      <t xml:space="preserve">(Agricultural cooperative association) </t>
    </r>
    <rPh sb="0" eb="2">
      <t>ノウギョウ</t>
    </rPh>
    <phoneticPr fontId="2"/>
  </si>
  <si>
    <r>
      <rPr>
        <sz val="12"/>
        <rFont val="ＭＳ Ｐゴシック"/>
        <family val="3"/>
        <charset val="128"/>
      </rPr>
      <t xml:space="preserve">全国共済農業協同組合連合会
</t>
    </r>
    <r>
      <rPr>
        <sz val="12"/>
        <rFont val="Times New Roman"/>
        <family val="1"/>
      </rPr>
      <t xml:space="preserve"> </t>
    </r>
    <r>
      <rPr>
        <sz val="11"/>
        <rFont val="Times New Roman"/>
        <family val="1"/>
      </rPr>
      <t xml:space="preserve">(National Mutual Insurance Federation of Agricultural Cooperatives) </t>
    </r>
    <rPh sb="0" eb="2">
      <t>ゼンコク</t>
    </rPh>
    <phoneticPr fontId="2"/>
  </si>
  <si>
    <r>
      <rPr>
        <sz val="12"/>
        <rFont val="ＭＳ Ｐゴシック"/>
        <family val="3"/>
        <charset val="128"/>
      </rPr>
      <t>住宅金融専門会社等</t>
    </r>
    <r>
      <rPr>
        <sz val="12"/>
        <rFont val="Times New Roman"/>
        <family val="1"/>
      </rPr>
      <t xml:space="preserve"> (Housing loan companies)</t>
    </r>
    <rPh sb="0" eb="2">
      <t>ジュウタク</t>
    </rPh>
    <rPh sb="2" eb="4">
      <t>キンユウ</t>
    </rPh>
    <rPh sb="4" eb="6">
      <t>センモン</t>
    </rPh>
    <rPh sb="6" eb="8">
      <t>ガイシャ</t>
    </rPh>
    <rPh sb="8" eb="9">
      <t>トウ</t>
    </rPh>
    <phoneticPr fontId="2"/>
  </si>
  <si>
    <r>
      <rPr>
        <sz val="12"/>
        <rFont val="ＭＳ Ｐゴシック"/>
        <family val="3"/>
        <charset val="128"/>
      </rPr>
      <t xml:space="preserve">住宅金融支援機構（買取債権）
</t>
    </r>
    <r>
      <rPr>
        <sz val="12"/>
        <rFont val="Times New Roman"/>
        <family val="1"/>
      </rPr>
      <t>(Japan Housing Finance Agency [Purchase Program])</t>
    </r>
    <rPh sb="0" eb="2">
      <t>ジュウタク</t>
    </rPh>
    <rPh sb="2" eb="4">
      <t>キンユウ</t>
    </rPh>
    <rPh sb="4" eb="6">
      <t>シエン</t>
    </rPh>
    <rPh sb="6" eb="8">
      <t>キコウ</t>
    </rPh>
    <rPh sb="9" eb="11">
      <t>カイトリ</t>
    </rPh>
    <rPh sb="11" eb="13">
      <t>サイケン</t>
    </rPh>
    <phoneticPr fontId="2"/>
  </si>
  <si>
    <r>
      <rPr>
        <sz val="12"/>
        <rFont val="ＭＳ Ｐゴシック"/>
        <family val="3"/>
        <charset val="128"/>
      </rPr>
      <t xml:space="preserve">住宅金融支援機構（付保債権）
</t>
    </r>
    <r>
      <rPr>
        <sz val="12"/>
        <rFont val="Times New Roman"/>
        <family val="1"/>
      </rPr>
      <t>(Japan Housing Finance Agency [Guarantee Program])</t>
    </r>
    <rPh sb="0" eb="2">
      <t>ジュウタク</t>
    </rPh>
    <rPh sb="2" eb="4">
      <t>キンユウ</t>
    </rPh>
    <rPh sb="4" eb="6">
      <t>シエン</t>
    </rPh>
    <rPh sb="6" eb="8">
      <t>キコウ</t>
    </rPh>
    <rPh sb="9" eb="10">
      <t>ツキ</t>
    </rPh>
    <rPh sb="10" eb="11">
      <t>タモツ</t>
    </rPh>
    <rPh sb="11" eb="13">
      <t>サイケン</t>
    </rPh>
    <phoneticPr fontId="2"/>
  </si>
  <si>
    <r>
      <rPr>
        <sz val="12"/>
        <rFont val="ＭＳ Ｐゴシック"/>
        <family val="3"/>
        <charset val="128"/>
      </rPr>
      <t xml:space="preserve">住宅金融支援機構（直接融資）
</t>
    </r>
    <r>
      <rPr>
        <sz val="12"/>
        <rFont val="Times New Roman"/>
        <family val="1"/>
      </rPr>
      <t>(Japan Housing Finance Agency [Direct Origination])</t>
    </r>
    <rPh sb="4" eb="6">
      <t>シエン</t>
    </rPh>
    <rPh sb="6" eb="8">
      <t>キコウ</t>
    </rPh>
    <rPh sb="9" eb="11">
      <t>チョクセツ</t>
    </rPh>
    <rPh sb="11" eb="13">
      <t>ユウシ</t>
    </rPh>
    <phoneticPr fontId="2"/>
  </si>
  <si>
    <r>
      <rPr>
        <sz val="12"/>
        <rFont val="ＭＳ Ｐゴシック"/>
        <family val="3"/>
        <charset val="128"/>
      </rPr>
      <t>都市再生機構</t>
    </r>
    <r>
      <rPr>
        <sz val="12"/>
        <rFont val="Times New Roman"/>
        <family val="1"/>
      </rPr>
      <t xml:space="preserve"> (Urban Renaissance Agency)</t>
    </r>
    <rPh sb="0" eb="2">
      <t>トシ</t>
    </rPh>
    <rPh sb="2" eb="4">
      <t>サイセイ</t>
    </rPh>
    <rPh sb="4" eb="6">
      <t>キコウ</t>
    </rPh>
    <phoneticPr fontId="2"/>
  </si>
  <si>
    <r>
      <rPr>
        <sz val="12"/>
        <rFont val="ＭＳ Ｐゴシック"/>
        <family val="3"/>
        <charset val="128"/>
      </rPr>
      <t xml:space="preserve">福祉医療機構
</t>
    </r>
    <r>
      <rPr>
        <sz val="12"/>
        <rFont val="Times New Roman"/>
        <family val="1"/>
      </rPr>
      <t>(Welfare And Medical Service Agency)</t>
    </r>
    <rPh sb="0" eb="2">
      <t>フクシ</t>
    </rPh>
    <rPh sb="2" eb="4">
      <t>イリョウ</t>
    </rPh>
    <rPh sb="4" eb="6">
      <t>キコウ</t>
    </rPh>
    <phoneticPr fontId="2"/>
  </si>
  <si>
    <r>
      <rPr>
        <sz val="12"/>
        <rFont val="ＭＳ Ｐゴシック"/>
        <family val="3"/>
        <charset val="128"/>
      </rPr>
      <t xml:space="preserve">勤労者退職金共済機構
</t>
    </r>
    <r>
      <rPr>
        <sz val="12"/>
        <rFont val="Times New Roman"/>
        <family val="1"/>
      </rPr>
      <t>(Organization for Workers Retirement Allowance Mutual Aid)</t>
    </r>
    <rPh sb="0" eb="3">
      <t>キンロウシャ</t>
    </rPh>
    <rPh sb="3" eb="6">
      <t>タイショクキン</t>
    </rPh>
    <rPh sb="6" eb="8">
      <t>キョウサイ</t>
    </rPh>
    <rPh sb="8" eb="10">
      <t>キコウ</t>
    </rPh>
    <phoneticPr fontId="2"/>
  </si>
  <si>
    <r>
      <rPr>
        <sz val="12"/>
        <rFont val="ＭＳ Ｐゴシック"/>
        <family val="3"/>
        <charset val="128"/>
      </rPr>
      <t>総合計</t>
    </r>
    <r>
      <rPr>
        <sz val="12"/>
        <rFont val="Times New Roman"/>
        <family val="1"/>
      </rPr>
      <t xml:space="preserve"> (Total)</t>
    </r>
    <rPh sb="0" eb="1">
      <t>ソウ</t>
    </rPh>
    <phoneticPr fontId="2"/>
  </si>
  <si>
    <r>
      <rPr>
        <b/>
        <sz val="14"/>
        <color indexed="8"/>
        <rFont val="ＭＳ Ｐゴシック"/>
        <family val="3"/>
        <charset val="128"/>
      </rPr>
      <t>住宅ローン新規貸出</t>
    </r>
    <r>
      <rPr>
        <b/>
        <sz val="14"/>
        <color indexed="8"/>
        <rFont val="Times New Roman"/>
        <family val="1"/>
      </rPr>
      <t xml:space="preserve"> Amount of mortgage origination</t>
    </r>
    <rPh sb="0" eb="2">
      <t>ジュウタク</t>
    </rPh>
    <rPh sb="5" eb="7">
      <t>シンキ</t>
    </rPh>
    <rPh sb="7" eb="9">
      <t>カシダシ</t>
    </rPh>
    <phoneticPr fontId="2"/>
  </si>
  <si>
    <r>
      <rPr>
        <sz val="9"/>
        <color indexed="8"/>
        <rFont val="ＭＳ Ｐゴシック"/>
        <family val="3"/>
        <charset val="128"/>
      </rPr>
      <t>（単位：千件，億円，％）</t>
    </r>
  </si>
  <si>
    <r>
      <rPr>
        <sz val="11"/>
        <color indexed="8"/>
        <rFont val="ＭＳ Ｐゴシック"/>
        <family val="3"/>
        <charset val="128"/>
      </rPr>
      <t>　　　　</t>
    </r>
    <r>
      <rPr>
        <sz val="11"/>
        <color indexed="8"/>
        <rFont val="Times New Roman"/>
        <family val="1"/>
      </rPr>
      <t xml:space="preserve"> </t>
    </r>
    <r>
      <rPr>
        <sz val="11"/>
        <color indexed="8"/>
        <rFont val="ＭＳ Ｐゴシック"/>
        <family val="3"/>
        <charset val="128"/>
      </rPr>
      <t>　　　</t>
    </r>
    <r>
      <rPr>
        <sz val="11"/>
        <color indexed="8"/>
        <rFont val="Times New Roman"/>
        <family val="1"/>
      </rPr>
      <t xml:space="preserve">                         </t>
    </r>
    <r>
      <rPr>
        <sz val="11"/>
        <color indexed="8"/>
        <rFont val="ＭＳ Ｐゴシック"/>
        <family val="3"/>
        <charset val="128"/>
      </rPr>
      <t>年度</t>
    </r>
    <r>
      <rPr>
        <sz val="11"/>
        <color indexed="8"/>
        <rFont val="Times New Roman"/>
        <family val="1"/>
      </rPr>
      <t xml:space="preserve"> (Fiscal Year)
</t>
    </r>
    <r>
      <rPr>
        <sz val="11"/>
        <color indexed="8"/>
        <rFont val="ＭＳ Ｐゴシック"/>
        <family val="3"/>
        <charset val="128"/>
      </rPr>
      <t xml:space="preserve">機関等
</t>
    </r>
    <r>
      <rPr>
        <sz val="11"/>
        <color indexed="8"/>
        <rFont val="Times New Roman"/>
        <family val="1"/>
      </rPr>
      <t>(Banks/Agencies/Organizations)</t>
    </r>
    <rPh sb="33" eb="35">
      <t>ネンド</t>
    </rPh>
    <rPh sb="59" eb="62">
      <t>キカントウ</t>
    </rPh>
    <phoneticPr fontId="2"/>
  </si>
  <si>
    <r>
      <t>2008</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0"/>
        <color indexed="8"/>
        <rFont val="Times New Roman"/>
        <family val="1"/>
      </rPr>
      <t>The 4th
 fiscal quarter</t>
    </r>
    <rPh sb="4" eb="5">
      <t>ネン</t>
    </rPh>
    <phoneticPr fontId="2"/>
  </si>
  <si>
    <r>
      <rPr>
        <sz val="11"/>
        <color indexed="8"/>
        <rFont val="ＭＳ Ｐゴシック"/>
        <family val="3"/>
        <charset val="128"/>
      </rPr>
      <t>計</t>
    </r>
    <r>
      <rPr>
        <sz val="11"/>
        <color indexed="8"/>
        <rFont val="Times New Roman"/>
        <family val="1"/>
      </rPr>
      <t xml:space="preserve"> Total</t>
    </r>
    <rPh sb="0" eb="1">
      <t>ケイ</t>
    </rPh>
    <phoneticPr fontId="2"/>
  </si>
  <si>
    <r>
      <t>4-6</t>
    </r>
    <r>
      <rPr>
        <sz val="11"/>
        <color indexed="8"/>
        <rFont val="ＭＳ Ｐゴシック"/>
        <family val="3"/>
        <charset val="128"/>
      </rPr>
      <t xml:space="preserve">月期
</t>
    </r>
    <r>
      <rPr>
        <sz val="11"/>
        <color indexed="8"/>
        <rFont val="Times New Roman"/>
        <family val="1"/>
      </rPr>
      <t>The 1st fiscal quarter</t>
    </r>
    <rPh sb="3" eb="4">
      <t>ガツ</t>
    </rPh>
    <rPh sb="4" eb="5">
      <t>キ</t>
    </rPh>
    <phoneticPr fontId="2"/>
  </si>
  <si>
    <r>
      <t>7-9</t>
    </r>
    <r>
      <rPr>
        <sz val="11"/>
        <color indexed="8"/>
        <rFont val="ＭＳ Ｐゴシック"/>
        <family val="3"/>
        <charset val="128"/>
      </rPr>
      <t xml:space="preserve">月期
</t>
    </r>
    <r>
      <rPr>
        <sz val="11"/>
        <color indexed="8"/>
        <rFont val="Times New Roman"/>
        <family val="1"/>
      </rPr>
      <t>The 2nd fiscal quarter</t>
    </r>
    <rPh sb="3" eb="4">
      <t>ガツ</t>
    </rPh>
    <rPh sb="4" eb="5">
      <t>キ</t>
    </rPh>
    <phoneticPr fontId="2"/>
  </si>
  <si>
    <r>
      <t>10-12</t>
    </r>
    <r>
      <rPr>
        <sz val="11"/>
        <color indexed="8"/>
        <rFont val="ＭＳ Ｐゴシック"/>
        <family val="3"/>
        <charset val="128"/>
      </rPr>
      <t xml:space="preserve">月期
</t>
    </r>
    <r>
      <rPr>
        <sz val="11"/>
        <color indexed="8"/>
        <rFont val="Times New Roman"/>
        <family val="1"/>
      </rPr>
      <t>The 3rd fiscal quarter</t>
    </r>
    <rPh sb="5" eb="6">
      <t>ガツ</t>
    </rPh>
    <rPh sb="6" eb="7">
      <t>キ</t>
    </rPh>
    <phoneticPr fontId="2"/>
  </si>
  <si>
    <r>
      <t>2009</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</si>
  <si>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2010</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</si>
  <si>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2011</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</si>
  <si>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2012</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</si>
  <si>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2013</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</si>
  <si>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rPr>
        <sz val="12"/>
        <color indexed="8"/>
        <rFont val="ＭＳ Ｐゴシック"/>
        <family val="3"/>
        <charset val="128"/>
      </rPr>
      <t>信金中央金庫</t>
    </r>
    <r>
      <rPr>
        <sz val="12"/>
        <color indexed="8"/>
        <rFont val="Times New Roman"/>
        <family val="1"/>
      </rPr>
      <t xml:space="preserve"> (Shinkin Central Bank)</t>
    </r>
    <rPh sb="0" eb="2">
      <t>シンキン</t>
    </rPh>
    <rPh sb="2" eb="4">
      <t>チュウオウ</t>
    </rPh>
    <rPh sb="4" eb="5">
      <t>キン</t>
    </rPh>
    <rPh sb="5" eb="6">
      <t>コ</t>
    </rPh>
    <phoneticPr fontId="2"/>
  </si>
  <si>
    <r>
      <rPr>
        <sz val="12"/>
        <color indexed="8"/>
        <rFont val="ＭＳ Ｐゴシック"/>
        <family val="3"/>
        <charset val="128"/>
      </rPr>
      <t xml:space="preserve">全国共済農業協同組合連合会
</t>
    </r>
    <r>
      <rPr>
        <sz val="12"/>
        <color indexed="8"/>
        <rFont val="Times New Roman"/>
        <family val="1"/>
      </rPr>
      <t xml:space="preserve"> </t>
    </r>
    <r>
      <rPr>
        <sz val="11"/>
        <color indexed="8"/>
        <rFont val="Times New Roman"/>
        <family val="1"/>
      </rPr>
      <t xml:space="preserve">(National Mutual Insurance Federation of Agricultural Cooperatives) </t>
    </r>
    <rPh sb="0" eb="2">
      <t>ゼンコク</t>
    </rPh>
    <phoneticPr fontId="2"/>
  </si>
  <si>
    <r>
      <rPr>
        <sz val="12"/>
        <color indexed="8"/>
        <rFont val="ＭＳ Ｐゴシック"/>
        <family val="3"/>
        <charset val="128"/>
      </rPr>
      <t>住宅金融専門会社等</t>
    </r>
    <r>
      <rPr>
        <sz val="12"/>
        <color indexed="8"/>
        <rFont val="Times New Roman"/>
        <family val="1"/>
      </rPr>
      <t xml:space="preserve"> (Housing loan companies)</t>
    </r>
    <rPh sb="0" eb="2">
      <t>ジュウタク</t>
    </rPh>
    <rPh sb="2" eb="4">
      <t>キンユウ</t>
    </rPh>
    <rPh sb="4" eb="6">
      <t>センモン</t>
    </rPh>
    <rPh sb="6" eb="8">
      <t>ガイシャ</t>
    </rPh>
    <rPh sb="8" eb="9">
      <t>トウ</t>
    </rPh>
    <phoneticPr fontId="2"/>
  </si>
  <si>
    <r>
      <rPr>
        <sz val="12"/>
        <color indexed="8"/>
        <rFont val="ＭＳ Ｐゴシック"/>
        <family val="3"/>
        <charset val="128"/>
      </rPr>
      <t xml:space="preserve">住宅金融支援機構（買取債権）
</t>
    </r>
    <r>
      <rPr>
        <sz val="12"/>
        <color indexed="8"/>
        <rFont val="Times New Roman"/>
        <family val="1"/>
      </rPr>
      <t>(Japan Housing Finance Agency [Purchase Program])</t>
    </r>
    <rPh sb="0" eb="2">
      <t>ジュウタク</t>
    </rPh>
    <rPh sb="2" eb="4">
      <t>キンユウ</t>
    </rPh>
    <rPh sb="4" eb="6">
      <t>シエン</t>
    </rPh>
    <rPh sb="6" eb="8">
      <t>キコウ</t>
    </rPh>
    <rPh sb="9" eb="11">
      <t>カイトリ</t>
    </rPh>
    <rPh sb="11" eb="13">
      <t>サイケン</t>
    </rPh>
    <phoneticPr fontId="2"/>
  </si>
  <si>
    <r>
      <rPr>
        <sz val="12"/>
        <color indexed="8"/>
        <rFont val="ＭＳ Ｐゴシック"/>
        <family val="3"/>
        <charset val="128"/>
      </rPr>
      <t xml:space="preserve">住宅金融支援機構（付保債権）
</t>
    </r>
    <r>
      <rPr>
        <sz val="12"/>
        <color indexed="8"/>
        <rFont val="Times New Roman"/>
        <family val="1"/>
      </rPr>
      <t>(Japan Housing Finance Agency [Guarantee Program])</t>
    </r>
    <rPh sb="0" eb="2">
      <t>ジュウタク</t>
    </rPh>
    <rPh sb="2" eb="4">
      <t>キンユウ</t>
    </rPh>
    <rPh sb="4" eb="6">
      <t>シエン</t>
    </rPh>
    <rPh sb="6" eb="8">
      <t>キコウ</t>
    </rPh>
    <rPh sb="9" eb="10">
      <t>ツキ</t>
    </rPh>
    <rPh sb="10" eb="11">
      <t>タモツ</t>
    </rPh>
    <rPh sb="11" eb="13">
      <t>サイケン</t>
    </rPh>
    <phoneticPr fontId="2"/>
  </si>
  <si>
    <r>
      <rPr>
        <sz val="12"/>
        <color indexed="8"/>
        <rFont val="ＭＳ Ｐゴシック"/>
        <family val="3"/>
        <charset val="128"/>
      </rPr>
      <t xml:space="preserve">住宅金融支援機構（直接融資）
</t>
    </r>
    <r>
      <rPr>
        <sz val="12"/>
        <color indexed="8"/>
        <rFont val="Times New Roman"/>
        <family val="1"/>
      </rPr>
      <t>(Japan Housing Finance Agency [Direct Origination])</t>
    </r>
    <rPh sb="4" eb="6">
      <t>シエン</t>
    </rPh>
    <rPh sb="6" eb="8">
      <t>キコウ</t>
    </rPh>
    <rPh sb="9" eb="11">
      <t>チョクセツ</t>
    </rPh>
    <rPh sb="11" eb="13">
      <t>ユウシ</t>
    </rPh>
    <phoneticPr fontId="2"/>
  </si>
  <si>
    <r>
      <rPr>
        <sz val="12"/>
        <color indexed="8"/>
        <rFont val="ＭＳ Ｐゴシック"/>
        <family val="3"/>
        <charset val="128"/>
      </rPr>
      <t xml:space="preserve">福祉医療機構
</t>
    </r>
    <r>
      <rPr>
        <sz val="12"/>
        <color indexed="8"/>
        <rFont val="Times New Roman"/>
        <family val="1"/>
      </rPr>
      <t>(Welfare And Medical Service Agency)</t>
    </r>
    <rPh sb="0" eb="2">
      <t>フクシ</t>
    </rPh>
    <rPh sb="2" eb="4">
      <t>イリョウ</t>
    </rPh>
    <rPh sb="4" eb="6">
      <t>キコウ</t>
    </rPh>
    <phoneticPr fontId="2"/>
  </si>
  <si>
    <r>
      <rPr>
        <sz val="12"/>
        <color indexed="8"/>
        <rFont val="ＭＳ Ｐゴシック"/>
        <family val="3"/>
        <charset val="128"/>
      </rPr>
      <t xml:space="preserve">勤労者退職金共済機構
</t>
    </r>
    <r>
      <rPr>
        <sz val="12"/>
        <color indexed="8"/>
        <rFont val="Times New Roman"/>
        <family val="1"/>
      </rPr>
      <t>(Organization for Workers Retirement Allowance Mutual Aid)</t>
    </r>
    <rPh sb="0" eb="3">
      <t>キンロウシャ</t>
    </rPh>
    <rPh sb="3" eb="6">
      <t>タイショクキン</t>
    </rPh>
    <rPh sb="6" eb="8">
      <t>キョウサイ</t>
    </rPh>
    <rPh sb="8" eb="10">
      <t>キコウ</t>
    </rPh>
    <phoneticPr fontId="2"/>
  </si>
  <si>
    <r>
      <rPr>
        <sz val="12"/>
        <color indexed="8"/>
        <rFont val="ＭＳ Ｐゴシック"/>
        <family val="3"/>
        <charset val="128"/>
      </rPr>
      <t>総合計</t>
    </r>
    <r>
      <rPr>
        <sz val="12"/>
        <color indexed="8"/>
        <rFont val="Times New Roman"/>
        <family val="1"/>
      </rPr>
      <t xml:space="preserve"> (Total)</t>
    </r>
    <rPh sb="0" eb="1">
      <t>ソウ</t>
    </rPh>
    <phoneticPr fontId="2"/>
  </si>
  <si>
    <t xml:space="preserve"> </t>
    <phoneticPr fontId="2"/>
  </si>
  <si>
    <r>
      <rPr>
        <sz val="9"/>
        <color indexed="8"/>
        <rFont val="ＭＳ Ｐゴシック"/>
        <family val="3"/>
        <charset val="128"/>
      </rPr>
      <t>（単位：千件，億円，％）</t>
    </r>
    <phoneticPr fontId="2"/>
  </si>
  <si>
    <t xml:space="preserve"> </t>
    <phoneticPr fontId="2"/>
  </si>
  <si>
    <r>
      <rPr>
        <sz val="9"/>
        <color indexed="8"/>
        <rFont val="ＭＳ Ｐゴシック"/>
        <family val="3"/>
        <charset val="128"/>
      </rPr>
      <t>　</t>
    </r>
    <phoneticPr fontId="2"/>
  </si>
  <si>
    <r>
      <rPr>
        <sz val="8"/>
        <color indexed="8"/>
        <rFont val="ＭＳ Ｐゴシック"/>
        <family val="3"/>
        <charset val="128"/>
      </rPr>
      <t>　</t>
    </r>
    <phoneticPr fontId="2"/>
  </si>
  <si>
    <r>
      <t>4-6</t>
    </r>
    <r>
      <rPr>
        <sz val="11"/>
        <color indexed="8"/>
        <rFont val="ＭＳ Ｐゴシック"/>
        <family val="3"/>
        <charset val="128"/>
      </rPr>
      <t xml:space="preserve">月期
</t>
    </r>
    <r>
      <rPr>
        <sz val="10"/>
        <color indexed="8"/>
        <rFont val="Times New Roman"/>
        <family val="1"/>
      </rPr>
      <t xml:space="preserve"> The 1st fiscal quarter</t>
    </r>
    <phoneticPr fontId="2"/>
  </si>
  <si>
    <r>
      <t xml:space="preserve">
7-9</t>
    </r>
    <r>
      <rPr>
        <sz val="11"/>
        <color indexed="8"/>
        <rFont val="ＭＳ Ｐゴシック"/>
        <family val="3"/>
        <charset val="128"/>
      </rPr>
      <t xml:space="preserve">月期
</t>
    </r>
    <r>
      <rPr>
        <sz val="10"/>
        <color indexed="8"/>
        <rFont val="Times New Roman"/>
        <family val="1"/>
      </rPr>
      <t>The 2nd fiscal quarter</t>
    </r>
    <r>
      <rPr>
        <sz val="11"/>
        <color indexed="8"/>
        <rFont val="Times New Roman"/>
        <family val="1"/>
      </rPr>
      <t xml:space="preserve">
</t>
    </r>
    <phoneticPr fontId="2"/>
  </si>
  <si>
    <r>
      <t xml:space="preserve">
10-12</t>
    </r>
    <r>
      <rPr>
        <sz val="11"/>
        <color indexed="8"/>
        <rFont val="ＭＳ Ｐゴシック"/>
        <family val="3"/>
        <charset val="128"/>
      </rPr>
      <t>月期</t>
    </r>
    <r>
      <rPr>
        <sz val="10"/>
        <color indexed="8"/>
        <rFont val="Times New Roman"/>
        <family val="1"/>
      </rPr>
      <t xml:space="preserve"> 
The 3rd fiscal quarter</t>
    </r>
    <r>
      <rPr>
        <sz val="11"/>
        <color indexed="8"/>
        <rFont val="Times New Roman"/>
        <family val="1"/>
      </rPr>
      <t xml:space="preserve">
</t>
    </r>
    <phoneticPr fontId="2"/>
  </si>
  <si>
    <r>
      <t xml:space="preserve">                           </t>
    </r>
    <r>
      <rPr>
        <sz val="11"/>
        <color indexed="8"/>
        <rFont val="ＭＳ Ｐゴシック"/>
        <family val="3"/>
        <charset val="128"/>
      </rPr>
      <t>計</t>
    </r>
    <r>
      <rPr>
        <sz val="11"/>
        <color indexed="8"/>
        <rFont val="Times New Roman"/>
        <family val="1"/>
      </rPr>
      <t xml:space="preserve"> Total</t>
    </r>
    <phoneticPr fontId="2"/>
  </si>
  <si>
    <r>
      <rPr>
        <sz val="12"/>
        <color indexed="8"/>
        <rFont val="ＭＳ Ｐゴシック"/>
        <family val="3"/>
        <charset val="128"/>
      </rPr>
      <t xml:space="preserve">件　数
</t>
    </r>
    <r>
      <rPr>
        <sz val="12"/>
        <color indexed="8"/>
        <rFont val="Times New Roman"/>
        <family val="1"/>
      </rPr>
      <t>Number
(1000 per case)</t>
    </r>
    <phoneticPr fontId="2"/>
  </si>
  <si>
    <r>
      <rPr>
        <sz val="12"/>
        <color indexed="8"/>
        <rFont val="ＭＳ Ｐゴシック"/>
        <family val="3"/>
        <charset val="128"/>
      </rPr>
      <t xml:space="preserve">金　額
</t>
    </r>
    <r>
      <rPr>
        <sz val="12"/>
        <color indexed="8"/>
        <rFont val="Times New Roman"/>
        <family val="1"/>
      </rPr>
      <t>Amount
(100 million Yen)</t>
    </r>
    <phoneticPr fontId="2"/>
  </si>
  <si>
    <r>
      <rPr>
        <sz val="12"/>
        <color indexed="8"/>
        <rFont val="ＭＳ Ｐゴシック"/>
        <family val="3"/>
        <charset val="128"/>
      </rPr>
      <t>構成比</t>
    </r>
    <r>
      <rPr>
        <sz val="11"/>
        <color indexed="8"/>
        <rFont val="Times New Roman"/>
        <family val="1"/>
      </rPr>
      <t xml:space="preserve">
</t>
    </r>
    <r>
      <rPr>
        <sz val="10"/>
        <color indexed="8"/>
        <rFont val="Times New Roman"/>
        <family val="1"/>
      </rPr>
      <t xml:space="preserve">Share
(%)
</t>
    </r>
    <r>
      <rPr>
        <sz val="11"/>
        <color indexed="8"/>
        <rFont val="Times New Roman"/>
        <family val="1"/>
      </rPr>
      <t xml:space="preserve"> </t>
    </r>
    <phoneticPr fontId="2"/>
  </si>
  <si>
    <r>
      <rPr>
        <sz val="12"/>
        <color indexed="8"/>
        <rFont val="ＭＳ Ｐゴシック"/>
        <family val="3"/>
        <charset val="128"/>
      </rPr>
      <t>国内銀行</t>
    </r>
    <r>
      <rPr>
        <sz val="12"/>
        <color indexed="8"/>
        <rFont val="Times New Roman"/>
        <family val="1"/>
      </rPr>
      <t xml:space="preserve"> (Domestically licensed banks)</t>
    </r>
    <phoneticPr fontId="2"/>
  </si>
  <si>
    <r>
      <rPr>
        <sz val="12"/>
        <color indexed="8"/>
        <rFont val="ＭＳ Ｐゴシック"/>
        <family val="3"/>
        <charset val="128"/>
      </rPr>
      <t>都市銀行</t>
    </r>
    <r>
      <rPr>
        <sz val="12"/>
        <color indexed="8"/>
        <rFont val="Times New Roman"/>
        <family val="1"/>
      </rPr>
      <t xml:space="preserve"> (City banks)</t>
    </r>
    <phoneticPr fontId="2"/>
  </si>
  <si>
    <r>
      <rPr>
        <sz val="12"/>
        <color indexed="8"/>
        <rFont val="ＭＳ Ｐゴシック"/>
        <family val="3"/>
        <charset val="128"/>
      </rPr>
      <t>地方銀行</t>
    </r>
    <r>
      <rPr>
        <sz val="12"/>
        <color indexed="8"/>
        <rFont val="Times New Roman"/>
        <family val="1"/>
      </rPr>
      <t xml:space="preserve"> (Regional banks)</t>
    </r>
    <phoneticPr fontId="2"/>
  </si>
  <si>
    <r>
      <rPr>
        <sz val="12"/>
        <color indexed="8"/>
        <rFont val="ＭＳ Ｐゴシック"/>
        <family val="3"/>
        <charset val="128"/>
      </rPr>
      <t>第二地方銀行</t>
    </r>
    <r>
      <rPr>
        <sz val="12"/>
        <color indexed="8"/>
        <rFont val="Times New Roman"/>
        <family val="1"/>
      </rPr>
      <t xml:space="preserve"> (Regional banks II)</t>
    </r>
    <phoneticPr fontId="2"/>
  </si>
  <si>
    <r>
      <rPr>
        <sz val="12"/>
        <color indexed="8"/>
        <rFont val="ＭＳ Ｐゴシック"/>
        <family val="3"/>
        <charset val="128"/>
      </rPr>
      <t>信託銀行</t>
    </r>
    <r>
      <rPr>
        <sz val="12"/>
        <color indexed="8"/>
        <rFont val="Times New Roman"/>
        <family val="1"/>
      </rPr>
      <t xml:space="preserve"> (Trust banks)</t>
    </r>
    <phoneticPr fontId="2"/>
  </si>
  <si>
    <r>
      <rPr>
        <sz val="12"/>
        <color indexed="8"/>
        <rFont val="ＭＳ Ｐゴシック"/>
        <family val="3"/>
        <charset val="128"/>
      </rPr>
      <t>長期信用銀行</t>
    </r>
    <r>
      <rPr>
        <sz val="12"/>
        <color indexed="8"/>
        <rFont val="Times New Roman"/>
        <family val="1"/>
      </rPr>
      <t xml:space="preserve"> (Long-term credit banks)</t>
    </r>
    <phoneticPr fontId="2"/>
  </si>
  <si>
    <r>
      <rPr>
        <sz val="12"/>
        <color indexed="8"/>
        <rFont val="ＭＳ Ｐゴシック"/>
        <family val="3"/>
        <charset val="128"/>
      </rPr>
      <t>信託勘定</t>
    </r>
    <r>
      <rPr>
        <sz val="12"/>
        <color indexed="8"/>
        <rFont val="Times New Roman"/>
        <family val="1"/>
      </rPr>
      <t xml:space="preserve"> (Trust accounts)</t>
    </r>
    <phoneticPr fontId="2"/>
  </si>
  <si>
    <r>
      <rPr>
        <sz val="12"/>
        <color indexed="8"/>
        <rFont val="ＭＳ Ｐゴシック"/>
        <family val="3"/>
        <charset val="128"/>
      </rPr>
      <t>信用金庫</t>
    </r>
    <r>
      <rPr>
        <sz val="12"/>
        <color indexed="8"/>
        <rFont val="Times New Roman"/>
        <family val="1"/>
      </rPr>
      <t xml:space="preserve"> (Shinkin banks)</t>
    </r>
    <phoneticPr fontId="2"/>
  </si>
  <si>
    <t>-</t>
    <phoneticPr fontId="2"/>
  </si>
  <si>
    <t>-</t>
    <phoneticPr fontId="2"/>
  </si>
  <si>
    <r>
      <rPr>
        <sz val="12"/>
        <color indexed="8"/>
        <rFont val="ＭＳ Ｐゴシック"/>
        <family val="3"/>
        <charset val="128"/>
      </rPr>
      <t>信用組合</t>
    </r>
    <r>
      <rPr>
        <sz val="12"/>
        <color indexed="8"/>
        <rFont val="Times New Roman"/>
        <family val="1"/>
      </rPr>
      <t xml:space="preserve"> (Credit Cooperatives)</t>
    </r>
    <phoneticPr fontId="2"/>
  </si>
  <si>
    <r>
      <rPr>
        <sz val="12"/>
        <color indexed="8"/>
        <rFont val="ＭＳ Ｐゴシック"/>
        <family val="3"/>
        <charset val="128"/>
      </rPr>
      <t xml:space="preserve">全国信用協同組合連合会
</t>
    </r>
    <r>
      <rPr>
        <sz val="12"/>
        <color indexed="8"/>
        <rFont val="Times New Roman"/>
        <family val="1"/>
      </rPr>
      <t xml:space="preserve"> (Shinkumi Federation Bank)</t>
    </r>
    <phoneticPr fontId="2"/>
  </si>
  <si>
    <r>
      <rPr>
        <sz val="12"/>
        <color indexed="8"/>
        <rFont val="ＭＳ Ｐゴシック"/>
        <family val="3"/>
        <charset val="128"/>
      </rPr>
      <t>労働金庫</t>
    </r>
    <r>
      <rPr>
        <sz val="12"/>
        <color indexed="8"/>
        <rFont val="Times New Roman"/>
        <family val="1"/>
      </rPr>
      <t xml:space="preserve"> (Labour Banks)</t>
    </r>
    <phoneticPr fontId="2"/>
  </si>
  <si>
    <r>
      <rPr>
        <sz val="12"/>
        <color indexed="8"/>
        <rFont val="ＭＳ Ｐゴシック"/>
        <family val="3"/>
        <charset val="128"/>
      </rPr>
      <t>生命保険会社</t>
    </r>
    <r>
      <rPr>
        <sz val="12"/>
        <color indexed="8"/>
        <rFont val="Times New Roman"/>
        <family val="1"/>
      </rPr>
      <t xml:space="preserve"> (Life insurance companies)</t>
    </r>
    <phoneticPr fontId="2"/>
  </si>
  <si>
    <r>
      <rPr>
        <sz val="12"/>
        <color indexed="8"/>
        <rFont val="ＭＳ Ｐゴシック"/>
        <family val="3"/>
        <charset val="128"/>
      </rPr>
      <t>損害保険会社</t>
    </r>
    <r>
      <rPr>
        <sz val="12"/>
        <color indexed="8"/>
        <rFont val="Times New Roman"/>
        <family val="1"/>
      </rPr>
      <t xml:space="preserve"> (Non-Life insurance companies)</t>
    </r>
    <phoneticPr fontId="2"/>
  </si>
  <si>
    <r>
      <rPr>
        <sz val="12"/>
        <color indexed="8"/>
        <rFont val="ＭＳ Ｐゴシック"/>
        <family val="3"/>
        <charset val="128"/>
      </rPr>
      <t xml:space="preserve">地方公共団体
</t>
    </r>
    <r>
      <rPr>
        <sz val="12"/>
        <color indexed="8"/>
        <rFont val="Times New Roman"/>
        <family val="1"/>
      </rPr>
      <t>(Local governments)</t>
    </r>
    <phoneticPr fontId="2"/>
  </si>
  <si>
    <r>
      <rPr>
        <sz val="12"/>
        <color indexed="8"/>
        <rFont val="ＭＳ Ｐゴシック"/>
        <family val="3"/>
        <charset val="128"/>
      </rPr>
      <t xml:space="preserve">沖縄振興開発金融公庫
</t>
    </r>
    <r>
      <rPr>
        <sz val="12"/>
        <color indexed="8"/>
        <rFont val="Times New Roman"/>
        <family val="1"/>
      </rPr>
      <t>(The Okinawa Development Finance Corporation)</t>
    </r>
    <phoneticPr fontId="2"/>
  </si>
  <si>
    <r>
      <rPr>
        <sz val="11"/>
        <rFont val="ＭＳ Ｐゴシック"/>
        <family val="3"/>
        <charset val="128"/>
      </rPr>
      <t>（単位：千件，億円，％）</t>
    </r>
    <phoneticPr fontId="2"/>
  </si>
  <si>
    <r>
      <rPr>
        <sz val="11"/>
        <rFont val="ＭＳ Ｐゴシック"/>
        <family val="3"/>
        <charset val="128"/>
      </rPr>
      <t>（単位：千件，億円，％）</t>
    </r>
    <r>
      <rPr>
        <sz val="11"/>
        <rFont val="Times New Roman"/>
        <family val="1"/>
      </rPr>
      <t xml:space="preserve"> </t>
    </r>
    <phoneticPr fontId="2"/>
  </si>
  <si>
    <r>
      <rPr>
        <sz val="11"/>
        <rFont val="ＭＳ Ｐゴシック"/>
        <family val="3"/>
        <charset val="128"/>
      </rPr>
      <t>　</t>
    </r>
    <phoneticPr fontId="2"/>
  </si>
  <si>
    <r>
      <rPr>
        <sz val="11"/>
        <rFont val="ＭＳ Ｐゴシック"/>
        <family val="3"/>
        <charset val="128"/>
      </rPr>
      <t>　　　　</t>
    </r>
    <r>
      <rPr>
        <sz val="11"/>
        <rFont val="Times New Roman"/>
        <family val="1"/>
      </rPr>
      <t xml:space="preserve"> </t>
    </r>
    <r>
      <rPr>
        <sz val="11"/>
        <rFont val="ＭＳ Ｐゴシック"/>
        <family val="3"/>
        <charset val="128"/>
      </rPr>
      <t>　　</t>
    </r>
    <r>
      <rPr>
        <sz val="11"/>
        <rFont val="Times New Roman"/>
        <family val="1"/>
      </rPr>
      <t xml:space="preserve">                           </t>
    </r>
    <r>
      <rPr>
        <sz val="11"/>
        <rFont val="ＭＳ Ｐゴシック"/>
        <family val="3"/>
        <charset val="128"/>
      </rPr>
      <t>年度</t>
    </r>
    <r>
      <rPr>
        <sz val="11"/>
        <rFont val="Times New Roman"/>
        <family val="1"/>
      </rPr>
      <t xml:space="preserve"> (Fiscal Year)
</t>
    </r>
    <r>
      <rPr>
        <sz val="11"/>
        <rFont val="ＭＳ Ｐゴシック"/>
        <family val="3"/>
        <charset val="128"/>
      </rPr>
      <t xml:space="preserve">機関等
</t>
    </r>
    <r>
      <rPr>
        <sz val="11"/>
        <rFont val="Times New Roman"/>
        <family val="1"/>
      </rPr>
      <t xml:space="preserve">(Banks/Agencies/Organizations)
</t>
    </r>
    <r>
      <rPr>
        <sz val="11"/>
        <rFont val="ＭＳ Ｐゴシック"/>
        <family val="3"/>
        <charset val="128"/>
      </rPr>
      <t>機関等</t>
    </r>
    <r>
      <rPr>
        <sz val="11"/>
        <rFont val="Times New Roman"/>
        <family val="1"/>
      </rPr>
      <t>(Banks/Agencies/Organizations)</t>
    </r>
    <rPh sb="352" eb="355">
      <t>キカントウ</t>
    </rPh>
    <phoneticPr fontId="2"/>
  </si>
  <si>
    <r>
      <t>4-6</t>
    </r>
    <r>
      <rPr>
        <sz val="11"/>
        <rFont val="ＭＳ Ｐゴシック"/>
        <family val="3"/>
        <charset val="128"/>
      </rPr>
      <t xml:space="preserve">月期
</t>
    </r>
    <r>
      <rPr>
        <sz val="11"/>
        <rFont val="Times New Roman"/>
        <family val="1"/>
      </rPr>
      <t xml:space="preserve"> The 1st fiscal quarter</t>
    </r>
    <phoneticPr fontId="2"/>
  </si>
  <si>
    <r>
      <t>7-9</t>
    </r>
    <r>
      <rPr>
        <sz val="11"/>
        <rFont val="ＭＳ Ｐゴシック"/>
        <family val="3"/>
        <charset val="128"/>
      </rPr>
      <t xml:space="preserve">月期
</t>
    </r>
    <r>
      <rPr>
        <sz val="11"/>
        <rFont val="Times New Roman"/>
        <family val="1"/>
      </rPr>
      <t xml:space="preserve"> The 2nd fiscal quarter</t>
    </r>
    <phoneticPr fontId="2"/>
  </si>
  <si>
    <r>
      <t>2008</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</si>
  <si>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2009</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</si>
  <si>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2010</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</si>
  <si>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2011</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</si>
  <si>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2012</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</si>
  <si>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2013</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</si>
  <si>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rPr>
        <sz val="12"/>
        <rFont val="ＭＳ Ｐゴシック"/>
        <family val="3"/>
        <charset val="128"/>
      </rPr>
      <t xml:space="preserve">件　数
</t>
    </r>
    <r>
      <rPr>
        <sz val="12"/>
        <rFont val="Times New Roman"/>
        <family val="1"/>
      </rPr>
      <t>Number
(1000 per case)</t>
    </r>
    <phoneticPr fontId="2"/>
  </si>
  <si>
    <r>
      <rPr>
        <sz val="12"/>
        <rFont val="ＭＳ Ｐゴシック"/>
        <family val="3"/>
        <charset val="128"/>
      </rPr>
      <t xml:space="preserve">金　額
</t>
    </r>
    <r>
      <rPr>
        <sz val="12"/>
        <rFont val="Times New Roman"/>
        <family val="1"/>
      </rPr>
      <t>Amount
(100 million Yen)</t>
    </r>
    <phoneticPr fontId="2"/>
  </si>
  <si>
    <r>
      <rPr>
        <sz val="12"/>
        <rFont val="ＭＳ Ｐゴシック"/>
        <family val="3"/>
        <charset val="128"/>
      </rPr>
      <t>構成比</t>
    </r>
    <r>
      <rPr>
        <sz val="11"/>
        <rFont val="Times New Roman"/>
        <family val="1"/>
      </rPr>
      <t xml:space="preserve">
</t>
    </r>
    <r>
      <rPr>
        <sz val="10"/>
        <rFont val="Times New Roman"/>
        <family val="1"/>
      </rPr>
      <t xml:space="preserve">Share
(%)
</t>
    </r>
    <r>
      <rPr>
        <sz val="11"/>
        <rFont val="Times New Roman"/>
        <family val="1"/>
      </rPr>
      <t xml:space="preserve"> </t>
    </r>
    <phoneticPr fontId="2"/>
  </si>
  <si>
    <r>
      <rPr>
        <sz val="12"/>
        <rFont val="ＭＳ Ｐゴシック"/>
        <family val="3"/>
        <charset val="128"/>
      </rPr>
      <t>国内銀行</t>
    </r>
    <r>
      <rPr>
        <sz val="12"/>
        <rFont val="Times New Roman"/>
        <family val="1"/>
      </rPr>
      <t xml:space="preserve"> (Domestically licensed banks)</t>
    </r>
    <phoneticPr fontId="2"/>
  </si>
  <si>
    <r>
      <rPr>
        <sz val="12"/>
        <rFont val="ＭＳ Ｐゴシック"/>
        <family val="3"/>
        <charset val="128"/>
      </rPr>
      <t>都市銀行</t>
    </r>
    <r>
      <rPr>
        <sz val="12"/>
        <rFont val="Times New Roman"/>
        <family val="1"/>
      </rPr>
      <t xml:space="preserve"> (City banks)</t>
    </r>
    <phoneticPr fontId="2"/>
  </si>
  <si>
    <r>
      <rPr>
        <sz val="12"/>
        <rFont val="ＭＳ Ｐゴシック"/>
        <family val="3"/>
        <charset val="128"/>
      </rPr>
      <t>地方銀行</t>
    </r>
    <r>
      <rPr>
        <sz val="12"/>
        <rFont val="Times New Roman"/>
        <family val="1"/>
      </rPr>
      <t xml:space="preserve"> (Regional banks)</t>
    </r>
    <phoneticPr fontId="2"/>
  </si>
  <si>
    <r>
      <rPr>
        <sz val="12"/>
        <rFont val="ＭＳ Ｐゴシック"/>
        <family val="3"/>
        <charset val="128"/>
      </rPr>
      <t>第二地方銀行</t>
    </r>
    <r>
      <rPr>
        <sz val="12"/>
        <rFont val="Times New Roman"/>
        <family val="1"/>
      </rPr>
      <t xml:space="preserve"> (Regional banks II)</t>
    </r>
    <phoneticPr fontId="2"/>
  </si>
  <si>
    <r>
      <rPr>
        <sz val="12"/>
        <rFont val="ＭＳ Ｐゴシック"/>
        <family val="3"/>
        <charset val="128"/>
      </rPr>
      <t>信託銀行</t>
    </r>
    <r>
      <rPr>
        <sz val="12"/>
        <rFont val="Times New Roman"/>
        <family val="1"/>
      </rPr>
      <t xml:space="preserve"> (Trust banks)</t>
    </r>
    <phoneticPr fontId="2"/>
  </si>
  <si>
    <t>-</t>
    <phoneticPr fontId="2"/>
  </si>
  <si>
    <r>
      <rPr>
        <sz val="12"/>
        <rFont val="ＭＳ Ｐゴシック"/>
        <family val="3"/>
        <charset val="128"/>
      </rPr>
      <t>長期信用銀行</t>
    </r>
    <r>
      <rPr>
        <sz val="12"/>
        <rFont val="Times New Roman"/>
        <family val="1"/>
      </rPr>
      <t xml:space="preserve"> (Long-term credit banks)</t>
    </r>
    <phoneticPr fontId="2"/>
  </si>
  <si>
    <r>
      <rPr>
        <sz val="12"/>
        <rFont val="ＭＳ Ｐゴシック"/>
        <family val="3"/>
        <charset val="128"/>
      </rPr>
      <t>信託勘定</t>
    </r>
    <r>
      <rPr>
        <sz val="12"/>
        <rFont val="Times New Roman"/>
        <family val="1"/>
      </rPr>
      <t xml:space="preserve"> (Trust accounts)</t>
    </r>
    <phoneticPr fontId="2"/>
  </si>
  <si>
    <r>
      <rPr>
        <sz val="12"/>
        <rFont val="ＭＳ Ｐゴシック"/>
        <family val="3"/>
        <charset val="128"/>
      </rPr>
      <t>信用金庫</t>
    </r>
    <r>
      <rPr>
        <sz val="12"/>
        <rFont val="Times New Roman"/>
        <family val="1"/>
      </rPr>
      <t xml:space="preserve"> (Shinkin banks)</t>
    </r>
    <phoneticPr fontId="2"/>
  </si>
  <si>
    <r>
      <rPr>
        <sz val="12"/>
        <rFont val="ＭＳ Ｐゴシック"/>
        <family val="3"/>
        <charset val="128"/>
      </rPr>
      <t>信用組合</t>
    </r>
    <r>
      <rPr>
        <sz val="12"/>
        <rFont val="Times New Roman"/>
        <family val="1"/>
      </rPr>
      <t xml:space="preserve"> (Credit Cooperatives)</t>
    </r>
    <phoneticPr fontId="2"/>
  </si>
  <si>
    <r>
      <rPr>
        <sz val="12"/>
        <rFont val="ＭＳ Ｐゴシック"/>
        <family val="3"/>
        <charset val="128"/>
      </rPr>
      <t xml:space="preserve">全国信用協同組合連合会
</t>
    </r>
    <r>
      <rPr>
        <sz val="12"/>
        <rFont val="Times New Roman"/>
        <family val="1"/>
      </rPr>
      <t xml:space="preserve"> (Shinkumi Federation Bank)</t>
    </r>
    <phoneticPr fontId="2"/>
  </si>
  <si>
    <r>
      <rPr>
        <sz val="12"/>
        <rFont val="ＭＳ Ｐゴシック"/>
        <family val="3"/>
        <charset val="128"/>
      </rPr>
      <t>労働金庫</t>
    </r>
    <r>
      <rPr>
        <sz val="12"/>
        <rFont val="Times New Roman"/>
        <family val="1"/>
      </rPr>
      <t xml:space="preserve"> (Labour Banks)</t>
    </r>
    <phoneticPr fontId="2"/>
  </si>
  <si>
    <r>
      <rPr>
        <sz val="12"/>
        <rFont val="ＭＳ Ｐゴシック"/>
        <family val="3"/>
        <charset val="128"/>
      </rPr>
      <t>生命保険会社</t>
    </r>
    <r>
      <rPr>
        <sz val="12"/>
        <rFont val="Times New Roman"/>
        <family val="1"/>
      </rPr>
      <t xml:space="preserve"> (Life insurance companies)</t>
    </r>
    <phoneticPr fontId="2"/>
  </si>
  <si>
    <r>
      <rPr>
        <sz val="12"/>
        <rFont val="ＭＳ Ｐゴシック"/>
        <family val="3"/>
        <charset val="128"/>
      </rPr>
      <t>損害保険会社</t>
    </r>
    <r>
      <rPr>
        <sz val="12"/>
        <rFont val="Times New Roman"/>
        <family val="1"/>
      </rPr>
      <t xml:space="preserve"> (Non-Life insurance companies)</t>
    </r>
    <phoneticPr fontId="2"/>
  </si>
  <si>
    <r>
      <rPr>
        <sz val="12"/>
        <rFont val="ＭＳ Ｐゴシック"/>
        <family val="3"/>
        <charset val="128"/>
      </rPr>
      <t xml:space="preserve">地方公共団体
</t>
    </r>
    <r>
      <rPr>
        <sz val="12"/>
        <rFont val="Times New Roman"/>
        <family val="1"/>
      </rPr>
      <t>(Local governments)</t>
    </r>
    <phoneticPr fontId="2"/>
  </si>
  <si>
    <r>
      <rPr>
        <sz val="12"/>
        <rFont val="ＭＳ Ｐゴシック"/>
        <family val="3"/>
        <charset val="128"/>
      </rPr>
      <t xml:space="preserve">沖縄振興開発金融公庫
</t>
    </r>
    <r>
      <rPr>
        <sz val="12"/>
        <rFont val="Times New Roman"/>
        <family val="1"/>
      </rPr>
      <t>(The Okinawa Development Finance Corporation)</t>
    </r>
    <phoneticPr fontId="2"/>
  </si>
  <si>
    <t>--</t>
    <phoneticPr fontId="2"/>
  </si>
  <si>
    <t xml:space="preserve">  </t>
    <phoneticPr fontId="2"/>
  </si>
  <si>
    <r>
      <t>2014</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</si>
  <si>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2014</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</si>
  <si>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t>-</t>
    <phoneticPr fontId="2"/>
  </si>
  <si>
    <t>7-9月期
 The 2nd fiscal quarter</t>
  </si>
  <si>
    <t>-</t>
    <phoneticPr fontId="6"/>
  </si>
  <si>
    <t>-</t>
    <phoneticPr fontId="6"/>
  </si>
  <si>
    <r>
      <t>2015</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</si>
  <si>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r>
      <t>2015</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</si>
  <si>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rPr>
        <sz val="10"/>
        <color indexed="8"/>
        <rFont val="ＭＳ Ｐゴシック"/>
        <family val="3"/>
        <charset val="128"/>
      </rPr>
      <t xml:space="preserve">前年度
同期比
</t>
    </r>
    <r>
      <rPr>
        <sz val="10"/>
        <color indexed="8"/>
        <rFont val="Times New Roman"/>
        <family val="1"/>
      </rPr>
      <t>Percent change from the previous fiscal year</t>
    </r>
    <rPh sb="0" eb="3">
      <t>ゼンネンド</t>
    </rPh>
    <rPh sb="4" eb="6">
      <t>ドウキ</t>
    </rPh>
    <rPh sb="6" eb="7">
      <t>ヒ</t>
    </rPh>
    <phoneticPr fontId="2"/>
  </si>
  <si>
    <t>-</t>
    <phoneticPr fontId="2"/>
  </si>
  <si>
    <t>（単位：千件，億円，％）</t>
    <phoneticPr fontId="2"/>
  </si>
  <si>
    <r>
      <t>2016</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</si>
  <si>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2016</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</si>
  <si>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t xml:space="preserve">    なお、「勤労者退職金共済機構」は、2007年度以降、第2四半期と第4四半期の＊は、半期毎の計数。</t>
    <phoneticPr fontId="6"/>
  </si>
  <si>
    <r>
      <t>2017</t>
    </r>
    <r>
      <rPr>
        <sz val="11"/>
        <color indexed="8"/>
        <rFont val="ＭＳ Ｐゴシック"/>
        <family val="3"/>
        <charset val="128"/>
      </rPr>
      <t>年</t>
    </r>
    <r>
      <rPr>
        <sz val="11"/>
        <color indexed="8"/>
        <rFont val="Times New Roman"/>
        <family val="1"/>
      </rPr>
      <t>1-3</t>
    </r>
    <r>
      <rPr>
        <sz val="11"/>
        <color indexed="8"/>
        <rFont val="ＭＳ Ｐゴシック"/>
        <family val="3"/>
        <charset val="128"/>
      </rPr>
      <t xml:space="preserve">月期
</t>
    </r>
    <r>
      <rPr>
        <sz val="11"/>
        <color indexed="8"/>
        <rFont val="Times New Roman"/>
        <family val="1"/>
      </rPr>
      <t>The 4th
 fiscal quarter</t>
    </r>
    <rPh sb="4" eb="5">
      <t>ネン</t>
    </rPh>
    <phoneticPr fontId="2"/>
  </si>
  <si>
    <r>
      <t>2017</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2"/>
  </si>
  <si>
    <t>（単位：千件，億円，％）</t>
    <phoneticPr fontId="2"/>
  </si>
  <si>
    <t>（単位：千件，億円，％）</t>
    <phoneticPr fontId="2"/>
  </si>
  <si>
    <t>（単位：千件，億円，％）</t>
    <phoneticPr fontId="2"/>
  </si>
  <si>
    <t>（単位：千件，億円，％）</t>
    <phoneticPr fontId="6"/>
  </si>
  <si>
    <r>
      <t>各欄の「--」は未調査あるいは集計がなされていない等のため不明のものである。</t>
    </r>
    <r>
      <rPr>
        <sz val="11"/>
        <rFont val="明朝"/>
        <family val="1"/>
        <charset val="128"/>
      </rPr>
      <t>四半期計数は、調査可能な機関のみを対象としている。</t>
    </r>
    <phoneticPr fontId="6"/>
  </si>
  <si>
    <t>なお、新規貸出の機関等について、「都市再生機構」、「農業協同組合」は不明なため除いている。</t>
    <rPh sb="8" eb="10">
      <t>キカン</t>
    </rPh>
    <rPh sb="10" eb="11">
      <t>トウ</t>
    </rPh>
    <phoneticPr fontId="6"/>
  </si>
  <si>
    <t>本調査の「機関等」においては、日本銀行資金循環統計に記載のある「その他金融仲介機関」の"債権流動化に係る特別目的会社・信託"等、「保険・年金基金」の"定型保証機関"等、</t>
    <rPh sb="34" eb="35">
      <t>タ</t>
    </rPh>
    <rPh sb="35" eb="37">
      <t>キンユウ</t>
    </rPh>
    <rPh sb="37" eb="39">
      <t>チュウカイ</t>
    </rPh>
    <rPh sb="39" eb="41">
      <t>キカン</t>
    </rPh>
    <rPh sb="62" eb="63">
      <t>トウ</t>
    </rPh>
    <rPh sb="65" eb="67">
      <t>ホケン</t>
    </rPh>
    <rPh sb="68" eb="70">
      <t>ネンキン</t>
    </rPh>
    <rPh sb="70" eb="72">
      <t>キキン</t>
    </rPh>
    <rPh sb="82" eb="83">
      <t>トウ</t>
    </rPh>
    <phoneticPr fontId="6"/>
  </si>
  <si>
    <t>「預金取扱金融機関」の"合同運用信託"等については計上していないものがある。</t>
    <rPh sb="25" eb="27">
      <t>ケイジョウ</t>
    </rPh>
    <phoneticPr fontId="6"/>
  </si>
  <si>
    <t>「国内銀行」は、日本銀行の「個人向け貸出金（住宅資金）」（銀行勘定、信託勘定、海外店勘定の3勘定合計である。）による。</t>
    <rPh sb="1" eb="3">
      <t>コクナイ</t>
    </rPh>
    <rPh sb="3" eb="5">
      <t>ギンコウ</t>
    </rPh>
    <rPh sb="8" eb="10">
      <t>ニホン</t>
    </rPh>
    <rPh sb="10" eb="12">
      <t>ギンコウ</t>
    </rPh>
    <rPh sb="14" eb="16">
      <t>コジン</t>
    </rPh>
    <rPh sb="16" eb="17">
      <t>ム</t>
    </rPh>
    <rPh sb="18" eb="21">
      <t>カシダシキン</t>
    </rPh>
    <rPh sb="22" eb="24">
      <t>ジュウタク</t>
    </rPh>
    <rPh sb="24" eb="26">
      <t>シキン</t>
    </rPh>
    <rPh sb="29" eb="31">
      <t>ギンコウ</t>
    </rPh>
    <rPh sb="31" eb="33">
      <t>カンジョウ</t>
    </rPh>
    <rPh sb="34" eb="36">
      <t>シンタク</t>
    </rPh>
    <rPh sb="36" eb="38">
      <t>カンジョウ</t>
    </rPh>
    <rPh sb="39" eb="42">
      <t>カイガイテン</t>
    </rPh>
    <rPh sb="42" eb="44">
      <t>カンジョウ</t>
    </rPh>
    <rPh sb="46" eb="48">
      <t>カンジョウ</t>
    </rPh>
    <rPh sb="48" eb="50">
      <t>ゴウケイ</t>
    </rPh>
    <phoneticPr fontId="2"/>
  </si>
  <si>
    <t>「信託勘定」は、日本銀行の「個人向け貸出金（住宅資金）」（信託勘定のみ。）による。</t>
    <rPh sb="1" eb="3">
      <t>シンタク</t>
    </rPh>
    <rPh sb="3" eb="5">
      <t>カンジョウ</t>
    </rPh>
    <rPh sb="8" eb="10">
      <t>ニホン</t>
    </rPh>
    <rPh sb="10" eb="12">
      <t>ギンコウ</t>
    </rPh>
    <rPh sb="14" eb="16">
      <t>コジン</t>
    </rPh>
    <rPh sb="16" eb="17">
      <t>ム</t>
    </rPh>
    <rPh sb="18" eb="21">
      <t>カシダシキン</t>
    </rPh>
    <rPh sb="22" eb="24">
      <t>ジュウタク</t>
    </rPh>
    <rPh sb="24" eb="26">
      <t>シキン</t>
    </rPh>
    <rPh sb="29" eb="31">
      <t>シンタク</t>
    </rPh>
    <rPh sb="31" eb="33">
      <t>カンジョウ</t>
    </rPh>
    <phoneticPr fontId="2"/>
  </si>
  <si>
    <t>「信用金庫」は、日本銀行の「個人向け貸出金（住宅資金）」による。</t>
    <rPh sb="1" eb="3">
      <t>シンヨウ</t>
    </rPh>
    <rPh sb="3" eb="5">
      <t>キンコ</t>
    </rPh>
    <rPh sb="8" eb="10">
      <t>ニホン</t>
    </rPh>
    <rPh sb="10" eb="12">
      <t>ギンコウ</t>
    </rPh>
    <rPh sb="14" eb="16">
      <t>コジン</t>
    </rPh>
    <rPh sb="16" eb="17">
      <t>ム</t>
    </rPh>
    <rPh sb="18" eb="21">
      <t>カシダシキン</t>
    </rPh>
    <rPh sb="22" eb="24">
      <t>ジュウタク</t>
    </rPh>
    <rPh sb="24" eb="26">
      <t>シキン</t>
    </rPh>
    <phoneticPr fontId="2"/>
  </si>
  <si>
    <r>
      <rPr>
        <sz val="11"/>
        <rFont val="明朝"/>
        <family val="1"/>
        <charset val="128"/>
      </rPr>
      <t>民間機関の業態別計数は、日本銀行統計において合併等のため年度系列で連続しない場合がある。</t>
    </r>
    <rPh sb="0" eb="2">
      <t>ミンカン</t>
    </rPh>
    <rPh sb="2" eb="4">
      <t>キカン</t>
    </rPh>
    <rPh sb="5" eb="8">
      <t>ギョウタイベツ</t>
    </rPh>
    <rPh sb="8" eb="10">
      <t>ケイスウ</t>
    </rPh>
    <rPh sb="12" eb="14">
      <t>ニホン</t>
    </rPh>
    <rPh sb="14" eb="16">
      <t>ギンコウ</t>
    </rPh>
    <rPh sb="16" eb="18">
      <t>トウケイ</t>
    </rPh>
    <rPh sb="22" eb="24">
      <t>ガッペイ</t>
    </rPh>
    <rPh sb="24" eb="25">
      <t>トウ</t>
    </rPh>
    <rPh sb="28" eb="30">
      <t>ネンド</t>
    </rPh>
    <rPh sb="30" eb="32">
      <t>ケイレツ</t>
    </rPh>
    <rPh sb="33" eb="35">
      <t>レンゾク</t>
    </rPh>
    <rPh sb="38" eb="40">
      <t>バアイ</t>
    </rPh>
    <phoneticPr fontId="2"/>
  </si>
  <si>
    <t>「農業協同組合」は、（株）農林中金総合研究所調べによる。</t>
    <phoneticPr fontId="6"/>
  </si>
  <si>
    <t>1  In each column, "- -" denotes non-investigation or counts do not exist.The quarterly data are provided only by available statistics sources.</t>
    <phoneticPr fontId="6"/>
  </si>
  <si>
    <t xml:space="preserve">   The particular statistics about a new housing loan of  "Urban Renaissance Agency" and "Agricultural cooperative association" are not announced or not included in the table.</t>
    <phoneticPr fontId="6"/>
  </si>
  <si>
    <t xml:space="preserve">2  Several data about "Structured-financing special purpose companies and trusts"etc.  of  "Other Financial Intermediaries" and " Standardized guarantee institutions" etc. of  "Insurance and Pension Funds" </t>
    <phoneticPr fontId="6"/>
  </si>
  <si>
    <t xml:space="preserve">   and "Collectively managed trusts" etc. of  "Depository Corporations"  are not included as Banks/Agencies/Organizations.</t>
    <phoneticPr fontId="6"/>
  </si>
  <si>
    <r>
      <t xml:space="preserve">3  </t>
    </r>
    <r>
      <rPr>
        <sz val="11"/>
        <rFont val="ＭＳ Ｐ明朝"/>
        <family val="1"/>
        <charset val="128"/>
      </rPr>
      <t>・</t>
    </r>
    <r>
      <rPr>
        <sz val="11"/>
        <rFont val="Times New Roman"/>
        <family val="1"/>
      </rPr>
      <t>The data for "Domestically licensed banks" are derived from "Housing loans"  of  "Loans to Households" (the amount of 3 accounts of bank,trust,external transactions ) of Bank of Japan Statistics.</t>
    </r>
    <phoneticPr fontId="6"/>
  </si>
  <si>
    <r>
      <rPr>
        <sz val="11"/>
        <rFont val="ＭＳ Ｐ明朝"/>
        <family val="1"/>
        <charset val="128"/>
      </rPr>
      <t>　</t>
    </r>
    <r>
      <rPr>
        <sz val="11"/>
        <rFont val="Times New Roman"/>
        <family val="1"/>
      </rPr>
      <t xml:space="preserve">  </t>
    </r>
    <r>
      <rPr>
        <sz val="11"/>
        <rFont val="ＭＳ Ｐ明朝"/>
        <family val="1"/>
        <charset val="128"/>
      </rPr>
      <t>・</t>
    </r>
    <r>
      <rPr>
        <sz val="11"/>
        <rFont val="Times New Roman"/>
        <family val="1"/>
      </rPr>
      <t>The data for "Trust accounts" are derived from "Housing loans"  of  "Loans to Households" (just trust accounts) of Bank of Japan Statistics.</t>
    </r>
    <phoneticPr fontId="6"/>
  </si>
  <si>
    <r>
      <rPr>
        <sz val="11"/>
        <rFont val="ＭＳ Ｐ明朝"/>
        <family val="1"/>
        <charset val="128"/>
      </rPr>
      <t>　</t>
    </r>
    <r>
      <rPr>
        <sz val="11"/>
        <rFont val="Times New Roman"/>
        <family val="1"/>
      </rPr>
      <t xml:space="preserve">  </t>
    </r>
    <r>
      <rPr>
        <sz val="11"/>
        <rFont val="ＭＳ Ｐ明朝"/>
        <family val="1"/>
        <charset val="128"/>
      </rPr>
      <t>・</t>
    </r>
    <r>
      <rPr>
        <sz val="11"/>
        <rFont val="Times New Roman"/>
        <family val="1"/>
      </rPr>
      <t>The data for "Shining banks" are derived from "Housing loans"  of  "Loans to Households" of Bank of Japan Statistics.</t>
    </r>
    <phoneticPr fontId="6"/>
  </si>
  <si>
    <r>
      <rPr>
        <sz val="11"/>
        <rFont val="明朝"/>
        <family val="1"/>
        <charset val="128"/>
      </rPr>
      <t>　</t>
    </r>
    <r>
      <rPr>
        <sz val="11"/>
        <rFont val="Times New Roman"/>
        <family val="1"/>
      </rPr>
      <t xml:space="preserve">  </t>
    </r>
    <r>
      <rPr>
        <sz val="11"/>
        <rFont val="明朝"/>
        <family val="1"/>
        <charset val="128"/>
      </rPr>
      <t>・</t>
    </r>
    <r>
      <rPr>
        <sz val="11"/>
        <rFont val="Times New Roman"/>
        <family val="1"/>
      </rPr>
      <t>The data in the private sector may not be consistent for a merger, etc.</t>
    </r>
    <phoneticPr fontId="6"/>
  </si>
  <si>
    <r>
      <rPr>
        <sz val="11"/>
        <rFont val="明朝"/>
        <family val="1"/>
        <charset val="128"/>
      </rPr>
      <t>　</t>
    </r>
    <r>
      <rPr>
        <sz val="11"/>
        <rFont val="Times New Roman"/>
        <family val="1"/>
      </rPr>
      <t xml:space="preserve">  </t>
    </r>
    <r>
      <rPr>
        <sz val="11"/>
        <rFont val="明朝"/>
        <family val="1"/>
        <charset val="128"/>
      </rPr>
      <t>・</t>
    </r>
    <r>
      <rPr>
        <sz val="11"/>
        <rFont val="Times New Roman"/>
        <family val="1"/>
      </rPr>
      <t>"Trust banks" and "Long-term credit banks" are categorized as "Domestically licensed banks" since 2000 fiscal year.</t>
    </r>
    <phoneticPr fontId="6"/>
  </si>
  <si>
    <r>
      <rPr>
        <sz val="11"/>
        <rFont val="明朝"/>
        <family val="1"/>
        <charset val="128"/>
      </rPr>
      <t>　</t>
    </r>
    <r>
      <rPr>
        <sz val="11"/>
        <rFont val="Times New Roman"/>
        <family val="1"/>
      </rPr>
      <t xml:space="preserve">  </t>
    </r>
    <r>
      <rPr>
        <sz val="11"/>
        <rFont val="明朝"/>
        <family val="1"/>
        <charset val="128"/>
      </rPr>
      <t>・</t>
    </r>
    <r>
      <rPr>
        <sz val="11"/>
        <rFont val="Times New Roman"/>
        <family val="1"/>
      </rPr>
      <t>"City banks", "Regional banks" and "Regional banks II" are categorized as "Domestically licensed banks" since the third quarter of 2003 fiscal year.</t>
    </r>
    <phoneticPr fontId="6"/>
  </si>
  <si>
    <r>
      <rPr>
        <sz val="11"/>
        <rFont val="明朝"/>
        <family val="1"/>
        <charset val="128"/>
      </rPr>
      <t>　</t>
    </r>
    <r>
      <rPr>
        <sz val="11"/>
        <rFont val="Times New Roman"/>
        <family val="1"/>
      </rPr>
      <t xml:space="preserve">  </t>
    </r>
    <r>
      <rPr>
        <sz val="11"/>
        <rFont val="明朝"/>
        <family val="1"/>
        <charset val="128"/>
      </rPr>
      <t>・</t>
    </r>
    <r>
      <rPr>
        <sz val="11"/>
        <rFont val="Times New Roman"/>
        <family val="1"/>
      </rPr>
      <t xml:space="preserve">"National Mutual Insurance Federation of Agricultural Cooperatives" is not announced in Bank of Japan Statistics since 2002 fiscal year. </t>
    </r>
    <phoneticPr fontId="6"/>
  </si>
  <si>
    <t>4  The data for "Credit Cooperatives" are derived from  the statistics of their own since 2006 fiscal year (until 2005 fiscal year, it was announced in Bank of Japan Statistics).</t>
    <phoneticPr fontId="6"/>
  </si>
  <si>
    <t>5  The data for "Labour Banks" are derived from the statistics of their own since 2005 fiscal year (until 2004 fiscal year, it was announced in Bank of Japan Statistics).</t>
    <phoneticPr fontId="6"/>
  </si>
  <si>
    <t>6  The data for "Outstanding housing loans"  of  "Agricultural cooperative association"  are derived from  the statistics of Norinchukin Research Institute Co., Ltd. since 2006 fiscal year.</t>
    <phoneticPr fontId="6"/>
  </si>
  <si>
    <t>7  The data for "Life insurance companies" are derived from  the statistics of their own since 2005 fiscal year (until 2004 fiscal year, it was announced in Bank of Japan Statistics).</t>
    <phoneticPr fontId="6"/>
  </si>
  <si>
    <t>8 "Housing loan companies" includes the statistics of specialized housing loan companies, mortgage banks, credit companies and so on. The data of sector depends on the survey of Japan Housing Finance Agency . The data may not be consistent by the changes of subject companies, etc.</t>
    <phoneticPr fontId="6"/>
  </si>
  <si>
    <t>9  The data for public institution are derived from  the survey of Japan Housing Finance Agency. The sources are as follows:</t>
    <phoneticPr fontId="6"/>
  </si>
  <si>
    <t>The data of "Local governments" depends on the statistics announced on a website of Ministry of Internal Affairs and Communications.</t>
    <phoneticPr fontId="6"/>
  </si>
  <si>
    <t>10 The upper items of the public sectors ("Japan Housing Finance Agency", "Local governments", "Welfare And Medical Service Agency", "Organization for Workers Retirement Allowance Mutual Aid", "The Okinawa Development Finance Corporation", etc) include a business-related financing.</t>
    <phoneticPr fontId="6"/>
  </si>
  <si>
    <t>11 "Japan Housing Finance Agency [Purchase Program]" denotes the data of the "Flat 35 (Purchase Program)" that began in October, 2003.</t>
    <phoneticPr fontId="6"/>
  </si>
  <si>
    <t>12 "Japan Housing Finance Agency [Guarantee Program]" denotes the data of the "Flat 35 Guarantee Program)" that began in October, 2004 (it is not included in the sum total).</t>
    <phoneticPr fontId="6"/>
  </si>
  <si>
    <t>13  "Japan Housing Finance Agency [Direct Origination]" includes "Disaster relief housing loans",etc.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</si>
</sst>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
    <numFmt numFmtId="177" formatCode="#,##0.0_ "/>
    <numFmt numFmtId="178" formatCode="#,##0_ "/>
    <numFmt numFmtId="179" formatCode="#,##0_);[Red]\(#,##0\)"/>
    <numFmt numFmtId="180" formatCode="&quot;＊&quot;#,##0_ "/>
    <numFmt numFmtId="181" formatCode="#,##0.00_ "/>
    <numFmt numFmtId="182" formatCode="0_ "/>
    <numFmt numFmtId="183" formatCode="0.0_ "/>
    <numFmt numFmtId="184" formatCode="#,##0.00000000_ "/>
    <numFmt numFmtId="185" formatCode="#,##0.000000000_ "/>
    <numFmt numFmtId="186" formatCode="#,##0.0000_ "/>
    <numFmt numFmtId="187" formatCode="#,##0.00000000;[Red]\-#,##0.00000000"/>
    <numFmt numFmtId="188" formatCode="#,##0.0;[Red]\-#,##0.0"/>
    <numFmt numFmtId="189" formatCode="0.000000000_ "/>
    <numFmt numFmtId="190" formatCode="#,##0.00000000000;[Red]\-#,##0.00000000000"/>
    <numFmt numFmtId="191" formatCode="0.00000_ "/>
    <numFmt numFmtId="192" formatCode="#,##0.00000000000_ "/>
    <numFmt numFmtId="193" formatCode="#,##0.000_ "/>
    <numFmt numFmtId="194" formatCode="0.0000000_ "/>
    <numFmt numFmtId="195" formatCode="#,##0.000000000;[Red]\-#,##0.000000000"/>
  </numFmts>
  <fonts count="32">
    <font>
      <sz val="11"/>
      <name val="明朝"/>
      <family val="1"/>
      <charset val="128"/>
    </font>
    <font>
      <sz val="11"/>
      <name val="明朝"/>
      <family val="1"/>
      <charset val="128"/>
    </font>
    <font>
      <sz val="6"/>
      <name val="ＭＳ Ｐ明朝"/>
      <family val="1"/>
      <charset val="128"/>
    </font>
    <font>
      <sz val="10"/>
      <name val="Times New Roman"/>
      <family val="1"/>
    </font>
    <font>
      <sz val="11"/>
      <name val="Times New Roman"/>
      <family val="1"/>
    </font>
    <font>
      <sz val="12"/>
      <name val="Times New Roman"/>
      <family val="1"/>
    </font>
    <font>
      <sz val="6"/>
      <name val="明朝"/>
      <family val="1"/>
      <charset val="128"/>
    </font>
    <font>
      <sz val="11"/>
      <name val="ＭＳ Ｐ明朝"/>
      <family val="1"/>
      <charset val="128"/>
    </font>
    <font>
      <b/>
      <sz val="14"/>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2"/>
      <color indexed="8"/>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b/>
      <sz val="11"/>
      <name val="Times New Roman"/>
      <family val="1"/>
    </font>
    <font>
      <sz val="14"/>
      <name val="Times New Roman"/>
      <family val="1"/>
    </font>
    <font>
      <sz val="9"/>
      <name val="Times New Roman"/>
      <family val="1"/>
    </font>
    <font>
      <b/>
      <sz val="14"/>
      <color indexed="8"/>
      <name val="Times New Roman"/>
      <family val="1"/>
    </font>
    <font>
      <sz val="11"/>
      <color indexed="8"/>
      <name val="Times New Roman"/>
      <family val="1"/>
    </font>
    <font>
      <sz val="10"/>
      <color indexed="8"/>
      <name val="Times New Roman"/>
      <family val="1"/>
    </font>
    <font>
      <sz val="12"/>
      <color indexed="8"/>
      <name val="Times New Roman"/>
      <family val="1"/>
    </font>
    <font>
      <b/>
      <sz val="14"/>
      <color theme="1"/>
      <name val="Times New Roman"/>
      <family val="1"/>
    </font>
    <font>
      <sz val="14"/>
      <color theme="1"/>
      <name val="Times New Roman"/>
      <family val="1"/>
    </font>
    <font>
      <sz val="9"/>
      <color theme="1"/>
      <name val="Times New Roman"/>
      <family val="1"/>
    </font>
    <font>
      <sz val="8"/>
      <color theme="1"/>
      <name val="Times New Roman"/>
      <family val="1"/>
    </font>
    <font>
      <sz val="11"/>
      <color theme="1"/>
      <name val="Times New Roman"/>
      <family val="1"/>
    </font>
    <font>
      <sz val="12"/>
      <color theme="1"/>
      <name val="Times New Roman"/>
      <family val="1"/>
    </font>
    <font>
      <sz val="9"/>
      <color theme="1"/>
      <name val="ＭＳ Ｐ明朝"/>
      <family val="1"/>
      <charset val="128"/>
    </font>
    <font>
      <sz val="10"/>
      <color indexed="8"/>
      <name val="ＭＳ Ｐゴシック"/>
      <family val="3"/>
      <charset val="128"/>
    </font>
    <font>
      <sz val="11"/>
      <name val="Century"/>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2">
    <border>
      <left/>
      <right/>
      <top/>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57">
    <xf numFmtId="0" fontId="0" fillId="0" borderId="0" xfId="0"/>
    <xf numFmtId="0" fontId="5" fillId="0" borderId="2" xfId="0" applyNumberFormat="1" applyFont="1" applyFill="1" applyBorder="1" applyAlignment="1" applyProtection="1">
      <alignment vertical="center"/>
    </xf>
    <xf numFmtId="0" fontId="5"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vertical="center" wrapText="1"/>
    </xf>
    <xf numFmtId="0" fontId="5" fillId="0" borderId="5" xfId="0" applyNumberFormat="1" applyFont="1" applyFill="1" applyBorder="1" applyAlignment="1" applyProtection="1">
      <alignment vertical="center" wrapText="1"/>
    </xf>
    <xf numFmtId="0" fontId="5" fillId="0" borderId="6"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top" wrapText="1"/>
    </xf>
    <xf numFmtId="0" fontId="5" fillId="0" borderId="8" xfId="0" applyNumberFormat="1" applyFont="1" applyBorder="1" applyAlignment="1" applyProtection="1">
      <alignment horizontal="center" vertical="center"/>
    </xf>
    <xf numFmtId="0" fontId="5" fillId="0" borderId="9" xfId="0" applyNumberFormat="1" applyFont="1" applyFill="1" applyBorder="1" applyAlignment="1" applyProtection="1">
      <alignment horizontal="center" vertical="top" wrapText="1"/>
    </xf>
    <xf numFmtId="0" fontId="4" fillId="2" borderId="0" xfId="0" applyFont="1" applyFill="1"/>
    <xf numFmtId="0" fontId="4" fillId="2" borderId="0" xfId="0" applyFont="1" applyFill="1" applyAlignment="1">
      <alignment horizontal="left"/>
    </xf>
    <xf numFmtId="0" fontId="17" fillId="0" borderId="0" xfId="0" applyFont="1" applyFill="1"/>
    <xf numFmtId="177" fontId="17" fillId="0" borderId="0" xfId="0" applyNumberFormat="1" applyFont="1" applyFill="1"/>
    <xf numFmtId="179" fontId="17" fillId="0" borderId="0" xfId="0" applyNumberFormat="1" applyFont="1" applyFill="1"/>
    <xf numFmtId="37" fontId="4" fillId="0" borderId="0" xfId="0" applyNumberFormat="1" applyFont="1" applyFill="1" applyBorder="1" applyProtection="1"/>
    <xf numFmtId="37" fontId="4" fillId="0" borderId="0" xfId="0" applyNumberFormat="1" applyFont="1" applyFill="1" applyBorder="1" applyAlignment="1" applyProtection="1">
      <alignment horizontal="right"/>
    </xf>
    <xf numFmtId="177" fontId="4" fillId="0" borderId="0" xfId="0" applyNumberFormat="1" applyFont="1" applyFill="1" applyBorder="1" applyAlignment="1" applyProtection="1">
      <alignment horizontal="right"/>
    </xf>
    <xf numFmtId="179" fontId="4" fillId="0" borderId="0" xfId="0" applyNumberFormat="1" applyFont="1" applyFill="1" applyBorder="1" applyAlignment="1" applyProtection="1">
      <alignment horizontal="right"/>
    </xf>
    <xf numFmtId="179" fontId="4" fillId="0" borderId="0" xfId="0" applyNumberFormat="1" applyFont="1" applyFill="1" applyAlignment="1">
      <alignment horizontal="right"/>
    </xf>
    <xf numFmtId="177" fontId="4" fillId="0" borderId="0" xfId="0" applyNumberFormat="1" applyFont="1" applyFill="1" applyAlignment="1">
      <alignment horizontal="right"/>
    </xf>
    <xf numFmtId="177" fontId="4" fillId="0" borderId="0"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178"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Border="1" applyAlignment="1">
      <alignment horizontal="right"/>
    </xf>
    <xf numFmtId="0" fontId="4" fillId="0" borderId="0" xfId="0" applyFont="1" applyFill="1"/>
    <xf numFmtId="0" fontId="18" fillId="0" borderId="0" xfId="0" applyFont="1" applyFill="1"/>
    <xf numFmtId="0" fontId="18" fillId="0" borderId="11" xfId="0" applyNumberFormat="1" applyFont="1" applyFill="1" applyBorder="1" applyAlignment="1" applyProtection="1">
      <alignment horizontal="center" vertical="center"/>
    </xf>
    <xf numFmtId="0" fontId="18" fillId="0" borderId="12" xfId="0" applyNumberFormat="1" applyFont="1" applyFill="1" applyBorder="1" applyAlignment="1" applyProtection="1">
      <alignment horizontal="center" vertical="center"/>
    </xf>
    <xf numFmtId="0" fontId="18" fillId="0" borderId="8" xfId="0" applyNumberFormat="1" applyFont="1" applyFill="1" applyBorder="1" applyAlignment="1" applyProtection="1">
      <alignment horizontal="center" vertical="center"/>
    </xf>
    <xf numFmtId="177" fontId="4" fillId="0" borderId="13" xfId="1" applyNumberFormat="1" applyFont="1" applyFill="1" applyBorder="1" applyAlignment="1" applyProtection="1">
      <alignment vertical="center"/>
    </xf>
    <xf numFmtId="178" fontId="4" fillId="0" borderId="6" xfId="1" applyNumberFormat="1" applyFont="1" applyFill="1" applyBorder="1" applyAlignment="1" applyProtection="1">
      <alignment vertical="center"/>
    </xf>
    <xf numFmtId="177" fontId="4" fillId="0" borderId="14" xfId="1" applyNumberFormat="1" applyFont="1" applyFill="1" applyBorder="1" applyAlignment="1" applyProtection="1">
      <alignment vertical="center"/>
    </xf>
    <xf numFmtId="177" fontId="4" fillId="0" borderId="6" xfId="1" applyNumberFormat="1" applyFont="1" applyFill="1" applyBorder="1" applyAlignment="1" applyProtection="1">
      <alignment vertical="center"/>
    </xf>
    <xf numFmtId="177" fontId="4" fillId="0" borderId="15" xfId="1" applyNumberFormat="1" applyFont="1" applyFill="1" applyBorder="1" applyAlignment="1" applyProtection="1">
      <alignment vertical="center"/>
    </xf>
    <xf numFmtId="177" fontId="4" fillId="0" borderId="16" xfId="1" applyNumberFormat="1" applyFont="1" applyFill="1" applyBorder="1" applyAlignment="1" applyProtection="1">
      <alignment vertical="center"/>
    </xf>
    <xf numFmtId="177" fontId="4" fillId="0" borderId="6" xfId="0" applyNumberFormat="1" applyFont="1" applyBorder="1" applyAlignment="1" applyProtection="1">
      <alignment vertical="center"/>
    </xf>
    <xf numFmtId="178" fontId="4" fillId="0" borderId="17" xfId="0" applyNumberFormat="1" applyFont="1" applyBorder="1" applyAlignment="1" applyProtection="1">
      <alignment vertical="center"/>
    </xf>
    <xf numFmtId="177" fontId="4" fillId="0" borderId="17" xfId="0" applyNumberFormat="1" applyFont="1" applyBorder="1" applyAlignment="1" applyProtection="1">
      <alignment vertical="center"/>
    </xf>
    <xf numFmtId="177" fontId="4" fillId="0" borderId="4" xfId="0" applyNumberFormat="1" applyFont="1" applyFill="1" applyBorder="1" applyAlignment="1" applyProtection="1">
      <alignment vertical="center" shrinkToFit="1"/>
    </xf>
    <xf numFmtId="178" fontId="4" fillId="0" borderId="17" xfId="0" applyNumberFormat="1" applyFont="1" applyFill="1" applyBorder="1" applyAlignment="1" applyProtection="1">
      <alignment vertical="center" shrinkToFit="1"/>
    </xf>
    <xf numFmtId="177" fontId="4" fillId="0" borderId="17" xfId="0" applyNumberFormat="1" applyFont="1" applyFill="1" applyBorder="1" applyAlignment="1" applyProtection="1">
      <alignment vertical="center" shrinkToFit="1"/>
    </xf>
    <xf numFmtId="177" fontId="4" fillId="0" borderId="18"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177" fontId="4" fillId="0" borderId="13" xfId="0" applyNumberFormat="1" applyFont="1" applyFill="1" applyBorder="1" applyAlignment="1" applyProtection="1">
      <alignment vertical="center" shrinkToFit="1"/>
    </xf>
    <xf numFmtId="177" fontId="4" fillId="0" borderId="15" xfId="0" applyNumberFormat="1" applyFont="1" applyFill="1" applyBorder="1" applyAlignment="1" applyProtection="1">
      <alignment vertical="center" shrinkToFit="1"/>
    </xf>
    <xf numFmtId="177" fontId="4" fillId="0" borderId="13" xfId="0" applyNumberFormat="1" applyFont="1" applyFill="1" applyBorder="1" applyAlignment="1" applyProtection="1">
      <alignment horizontal="center" vertical="center" shrinkToFit="1"/>
    </xf>
    <xf numFmtId="177" fontId="4" fillId="0" borderId="15" xfId="0" applyNumberFormat="1" applyFont="1" applyFill="1" applyBorder="1" applyAlignment="1" applyProtection="1">
      <alignment horizontal="center" vertical="center" shrinkToFit="1"/>
    </xf>
    <xf numFmtId="178" fontId="4" fillId="0" borderId="6" xfId="1" applyNumberFormat="1" applyFont="1" applyFill="1" applyBorder="1" applyAlignment="1">
      <alignment vertical="center" shrinkToFit="1"/>
    </xf>
    <xf numFmtId="177" fontId="4" fillId="0" borderId="14" xfId="0"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7" fontId="4" fillId="0" borderId="18" xfId="0" applyNumberFormat="1" applyFont="1" applyBorder="1" applyAlignment="1" applyProtection="1">
      <alignment vertical="center"/>
    </xf>
    <xf numFmtId="177" fontId="4" fillId="0" borderId="19" xfId="0" applyNumberFormat="1" applyFont="1" applyBorder="1" applyAlignment="1" applyProtection="1">
      <alignment vertical="center"/>
    </xf>
    <xf numFmtId="178" fontId="4" fillId="0" borderId="6" xfId="0" applyNumberFormat="1" applyFont="1" applyBorder="1" applyAlignment="1" applyProtection="1">
      <alignment vertical="center"/>
    </xf>
    <xf numFmtId="177" fontId="4" fillId="0" borderId="20" xfId="0" applyNumberFormat="1" applyFont="1" applyBorder="1" applyAlignment="1" applyProtection="1">
      <alignment vertical="center"/>
    </xf>
    <xf numFmtId="178" fontId="4" fillId="0" borderId="4" xfId="0" applyNumberFormat="1" applyFont="1" applyBorder="1" applyAlignment="1" applyProtection="1">
      <alignment vertical="center"/>
    </xf>
    <xf numFmtId="178" fontId="4" fillId="0" borderId="13" xfId="0" applyNumberFormat="1" applyFont="1" applyBorder="1" applyAlignment="1" applyProtection="1">
      <alignment vertical="center"/>
    </xf>
    <xf numFmtId="178" fontId="4" fillId="0" borderId="15" xfId="0" applyNumberFormat="1" applyFont="1" applyBorder="1" applyAlignment="1" applyProtection="1">
      <alignment vertical="center"/>
    </xf>
    <xf numFmtId="177" fontId="4" fillId="0" borderId="21" xfId="0" applyNumberFormat="1" applyFont="1" applyBorder="1" applyAlignment="1" applyProtection="1">
      <alignment vertical="center"/>
    </xf>
    <xf numFmtId="177" fontId="4" fillId="0" borderId="22" xfId="1" applyNumberFormat="1" applyFont="1" applyFill="1" applyBorder="1" applyAlignment="1" applyProtection="1">
      <alignment vertical="center"/>
    </xf>
    <xf numFmtId="178" fontId="4" fillId="0" borderId="23" xfId="1" applyNumberFormat="1" applyFont="1" applyFill="1" applyBorder="1" applyAlignment="1" applyProtection="1">
      <alignment vertical="center"/>
    </xf>
    <xf numFmtId="177" fontId="4" fillId="0" borderId="24" xfId="1" applyNumberFormat="1" applyFont="1" applyFill="1" applyBorder="1" applyAlignment="1" applyProtection="1">
      <alignment vertical="center"/>
    </xf>
    <xf numFmtId="177" fontId="4" fillId="0" borderId="23" xfId="1" applyNumberFormat="1" applyFont="1" applyFill="1" applyBorder="1" applyAlignment="1" applyProtection="1">
      <alignment vertical="center"/>
    </xf>
    <xf numFmtId="177" fontId="4" fillId="0" borderId="25" xfId="1" applyNumberFormat="1" applyFont="1" applyFill="1" applyBorder="1" applyAlignment="1" applyProtection="1">
      <alignment vertical="center"/>
    </xf>
    <xf numFmtId="177" fontId="4" fillId="0" borderId="26" xfId="1" applyNumberFormat="1" applyFont="1" applyFill="1" applyBorder="1" applyAlignment="1" applyProtection="1">
      <alignment vertical="center"/>
    </xf>
    <xf numFmtId="177" fontId="4" fillId="0" borderId="23" xfId="0" applyNumberFormat="1" applyFont="1" applyBorder="1" applyAlignment="1" applyProtection="1">
      <alignment vertical="center"/>
    </xf>
    <xf numFmtId="178" fontId="4" fillId="0" borderId="27" xfId="0" applyNumberFormat="1" applyFont="1" applyBorder="1" applyAlignment="1" applyProtection="1">
      <alignment vertical="center"/>
    </xf>
    <xf numFmtId="177" fontId="4" fillId="0" borderId="27" xfId="0" applyNumberFormat="1" applyFont="1" applyBorder="1" applyAlignment="1" applyProtection="1">
      <alignment vertical="center"/>
    </xf>
    <xf numFmtId="177" fontId="4" fillId="0" borderId="28" xfId="0" applyNumberFormat="1" applyFont="1" applyFill="1" applyBorder="1" applyAlignment="1" applyProtection="1">
      <alignment vertical="center" shrinkToFit="1"/>
    </xf>
    <xf numFmtId="178" fontId="4" fillId="0" borderId="27" xfId="0" applyNumberFormat="1" applyFont="1" applyFill="1" applyBorder="1" applyAlignment="1" applyProtection="1">
      <alignment vertical="center" shrinkToFit="1"/>
    </xf>
    <xf numFmtId="177" fontId="4" fillId="0" borderId="27" xfId="0" applyNumberFormat="1" applyFont="1" applyFill="1" applyBorder="1" applyAlignment="1" applyProtection="1">
      <alignment vertical="center" shrinkToFit="1"/>
    </xf>
    <xf numFmtId="177" fontId="4" fillId="0" borderId="29" xfId="0" applyNumberFormat="1" applyFont="1" applyFill="1" applyBorder="1" applyAlignment="1" applyProtection="1">
      <alignment vertical="center" shrinkToFit="1"/>
    </xf>
    <xf numFmtId="177" fontId="4" fillId="0" borderId="23" xfId="0" applyNumberFormat="1" applyFont="1" applyFill="1" applyBorder="1" applyAlignment="1" applyProtection="1">
      <alignment vertical="center" shrinkToFit="1"/>
    </xf>
    <xf numFmtId="177" fontId="4" fillId="0" borderId="22" xfId="0" applyNumberFormat="1" applyFont="1" applyFill="1" applyBorder="1" applyAlignment="1" applyProtection="1">
      <alignment vertical="center" shrinkToFit="1"/>
    </xf>
    <xf numFmtId="177" fontId="4" fillId="0" borderId="25" xfId="0" applyNumberFormat="1" applyFont="1" applyFill="1" applyBorder="1" applyAlignment="1" applyProtection="1">
      <alignment vertical="center" shrinkToFit="1"/>
    </xf>
    <xf numFmtId="177" fontId="4" fillId="0" borderId="23" xfId="0" applyNumberFormat="1" applyFont="1" applyFill="1" applyBorder="1" applyAlignment="1" applyProtection="1">
      <alignment horizontal="center" vertical="center" shrinkToFit="1"/>
    </xf>
    <xf numFmtId="177" fontId="4" fillId="0" borderId="28" xfId="0" applyNumberFormat="1" applyFont="1" applyFill="1" applyBorder="1" applyAlignment="1" applyProtection="1">
      <alignment horizontal="center" vertical="center" shrinkToFit="1"/>
    </xf>
    <xf numFmtId="177" fontId="4" fillId="0" borderId="30" xfId="0" applyNumberFormat="1" applyFont="1" applyFill="1" applyBorder="1" applyAlignment="1" applyProtection="1">
      <alignment horizontal="center" vertical="center" shrinkToFit="1"/>
    </xf>
    <xf numFmtId="178" fontId="4" fillId="0" borderId="31" xfId="1" applyNumberFormat="1" applyFont="1" applyFill="1" applyBorder="1" applyAlignment="1">
      <alignment vertical="center" shrinkToFit="1"/>
    </xf>
    <xf numFmtId="177" fontId="4" fillId="0" borderId="32" xfId="0" applyNumberFormat="1" applyFont="1" applyFill="1" applyBorder="1" applyAlignment="1">
      <alignment vertical="center" shrinkToFit="1"/>
    </xf>
    <xf numFmtId="177" fontId="4" fillId="0" borderId="31" xfId="0" applyNumberFormat="1" applyFont="1" applyFill="1" applyBorder="1" applyAlignment="1">
      <alignment vertical="center" shrinkToFit="1"/>
    </xf>
    <xf numFmtId="177" fontId="4" fillId="0" borderId="33" xfId="0" applyNumberFormat="1" applyFont="1" applyFill="1" applyBorder="1" applyAlignment="1" applyProtection="1">
      <alignment horizontal="center" vertical="center" shrinkToFit="1"/>
    </xf>
    <xf numFmtId="177" fontId="4" fillId="0" borderId="34" xfId="0" applyNumberFormat="1" applyFont="1" applyFill="1" applyBorder="1" applyAlignment="1">
      <alignment vertical="center" shrinkToFit="1"/>
    </xf>
    <xf numFmtId="178" fontId="4" fillId="0" borderId="31" xfId="1" applyNumberFormat="1" applyFont="1" applyFill="1" applyBorder="1" applyAlignment="1">
      <alignment horizontal="center" vertical="center" shrinkToFit="1"/>
    </xf>
    <xf numFmtId="177" fontId="4" fillId="0" borderId="32" xfId="0" applyNumberFormat="1" applyFont="1" applyFill="1" applyBorder="1" applyAlignment="1">
      <alignment horizontal="center" vertical="center" shrinkToFit="1"/>
    </xf>
    <xf numFmtId="177" fontId="4" fillId="0" borderId="31" xfId="0" applyNumberFormat="1" applyFont="1" applyFill="1" applyBorder="1" applyAlignment="1">
      <alignment horizontal="center" vertical="center" shrinkToFit="1"/>
    </xf>
    <xf numFmtId="177" fontId="4" fillId="0" borderId="2" xfId="0" applyNumberFormat="1" applyFont="1" applyFill="1" applyBorder="1" applyAlignment="1">
      <alignment horizontal="center" vertical="center" shrinkToFit="1"/>
    </xf>
    <xf numFmtId="177" fontId="4" fillId="0" borderId="30" xfId="0" applyNumberFormat="1" applyFont="1" applyFill="1" applyBorder="1" applyAlignment="1">
      <alignment horizontal="center" vertical="center" shrinkToFit="1"/>
    </xf>
    <xf numFmtId="177" fontId="4" fillId="0" borderId="35" xfId="0" applyNumberFormat="1" applyFont="1" applyFill="1" applyBorder="1" applyAlignment="1">
      <alignment horizontal="center" vertical="center" shrinkToFit="1"/>
    </xf>
    <xf numFmtId="177" fontId="4" fillId="0" borderId="33" xfId="0" applyNumberFormat="1" applyFont="1" applyFill="1" applyBorder="1" applyAlignment="1">
      <alignment horizontal="center" vertical="center" shrinkToFit="1"/>
    </xf>
    <xf numFmtId="178" fontId="4" fillId="0" borderId="30" xfId="1" applyNumberFormat="1" applyFont="1" applyFill="1" applyBorder="1" applyAlignment="1">
      <alignment horizontal="center" vertical="center" shrinkToFit="1"/>
    </xf>
    <xf numFmtId="178" fontId="4" fillId="0" borderId="35" xfId="1" applyNumberFormat="1" applyFont="1" applyFill="1" applyBorder="1" applyAlignment="1">
      <alignment horizontal="center" vertical="center" shrinkToFit="1"/>
    </xf>
    <xf numFmtId="178" fontId="4" fillId="0" borderId="36" xfId="1" applyNumberFormat="1" applyFont="1" applyFill="1" applyBorder="1" applyAlignment="1">
      <alignment horizontal="center" vertical="center" shrinkToFit="1"/>
    </xf>
    <xf numFmtId="178" fontId="4" fillId="0" borderId="33" xfId="1" applyNumberFormat="1" applyFont="1" applyFill="1" applyBorder="1" applyAlignment="1">
      <alignment horizontal="center" vertical="center" shrinkToFit="1"/>
    </xf>
    <xf numFmtId="177" fontId="4" fillId="0" borderId="37" xfId="0" applyNumberFormat="1" applyFont="1" applyFill="1" applyBorder="1" applyAlignment="1" applyProtection="1">
      <alignment horizontal="center" vertical="center" shrinkToFit="1"/>
    </xf>
    <xf numFmtId="178" fontId="4" fillId="0" borderId="38" xfId="1" applyNumberFormat="1" applyFont="1" applyFill="1" applyBorder="1" applyAlignment="1">
      <alignment vertical="center" shrinkToFit="1"/>
    </xf>
    <xf numFmtId="177" fontId="4" fillId="0" borderId="39" xfId="0" applyNumberFormat="1" applyFont="1" applyFill="1" applyBorder="1" applyAlignment="1">
      <alignment vertical="center" shrinkToFit="1"/>
    </xf>
    <xf numFmtId="177" fontId="4" fillId="0" borderId="38" xfId="0" applyNumberFormat="1" applyFont="1" applyFill="1" applyBorder="1" applyAlignment="1">
      <alignment vertical="center" shrinkToFit="1"/>
    </xf>
    <xf numFmtId="177" fontId="4" fillId="0" borderId="40" xfId="0" applyNumberFormat="1" applyFont="1" applyFill="1" applyBorder="1" applyAlignment="1" applyProtection="1">
      <alignment horizontal="center" vertical="center" shrinkToFit="1"/>
    </xf>
    <xf numFmtId="177" fontId="4" fillId="0" borderId="41" xfId="0" applyNumberFormat="1" applyFont="1" applyFill="1" applyBorder="1" applyAlignment="1">
      <alignment vertical="center" shrinkToFit="1"/>
    </xf>
    <xf numFmtId="178" fontId="4" fillId="0" borderId="38" xfId="1" applyNumberFormat="1" applyFont="1" applyFill="1" applyBorder="1" applyAlignment="1">
      <alignment horizontal="center" vertical="center" shrinkToFit="1"/>
    </xf>
    <xf numFmtId="177" fontId="4" fillId="0" borderId="39" xfId="0" applyNumberFormat="1" applyFont="1" applyFill="1" applyBorder="1" applyAlignment="1">
      <alignment horizontal="center" vertical="center" shrinkToFit="1"/>
    </xf>
    <xf numFmtId="177" fontId="4" fillId="0" borderId="38" xfId="0" applyNumberFormat="1" applyFont="1" applyFill="1" applyBorder="1" applyAlignment="1">
      <alignment horizontal="center" vertical="center" shrinkToFit="1"/>
    </xf>
    <xf numFmtId="177" fontId="4" fillId="0" borderId="3" xfId="0" applyNumberFormat="1" applyFont="1" applyFill="1" applyBorder="1" applyAlignment="1">
      <alignment horizontal="center" vertical="center" shrinkToFit="1"/>
    </xf>
    <xf numFmtId="177" fontId="4" fillId="0" borderId="42" xfId="0" applyNumberFormat="1" applyFont="1" applyFill="1" applyBorder="1" applyAlignment="1">
      <alignment horizontal="center" vertical="center" shrinkToFit="1"/>
    </xf>
    <xf numFmtId="178" fontId="4" fillId="0" borderId="37" xfId="1" applyNumberFormat="1" applyFont="1" applyFill="1" applyBorder="1" applyAlignment="1">
      <alignment horizontal="center" vertical="center" shrinkToFit="1"/>
    </xf>
    <xf numFmtId="178" fontId="4" fillId="0" borderId="42" xfId="1" applyNumberFormat="1" applyFont="1" applyFill="1" applyBorder="1" applyAlignment="1">
      <alignment horizontal="center" vertical="center" shrinkToFit="1"/>
    </xf>
    <xf numFmtId="178" fontId="4" fillId="0" borderId="43" xfId="1" applyNumberFormat="1" applyFont="1" applyFill="1" applyBorder="1" applyAlignment="1">
      <alignment horizontal="center" vertical="center" shrinkToFit="1"/>
    </xf>
    <xf numFmtId="178" fontId="4" fillId="0" borderId="40" xfId="1" applyNumberFormat="1" applyFont="1" applyFill="1" applyBorder="1" applyAlignment="1">
      <alignment horizontal="center" vertical="center" shrinkToFit="1"/>
    </xf>
    <xf numFmtId="178" fontId="4" fillId="0" borderId="27" xfId="0" quotePrefix="1" applyNumberFormat="1" applyFont="1" applyFill="1" applyBorder="1" applyAlignment="1" applyProtection="1">
      <alignment horizontal="center" vertical="center" shrinkToFit="1"/>
    </xf>
    <xf numFmtId="177" fontId="4" fillId="0" borderId="27" xfId="0" quotePrefix="1" applyNumberFormat="1"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178" fontId="4" fillId="0" borderId="38" xfId="0" applyNumberFormat="1" applyFont="1" applyFill="1" applyBorder="1" applyAlignment="1" applyProtection="1">
      <alignment horizontal="center" vertical="center" shrinkToFit="1"/>
    </xf>
    <xf numFmtId="177" fontId="4" fillId="0" borderId="39" xfId="0" quotePrefix="1" applyNumberFormat="1" applyFont="1" applyFill="1" applyBorder="1" applyAlignment="1" applyProtection="1">
      <alignment horizontal="center" vertical="center" shrinkToFit="1"/>
    </xf>
    <xf numFmtId="178" fontId="4" fillId="0" borderId="38" xfId="0" quotePrefix="1" applyNumberFormat="1" applyFont="1" applyFill="1" applyBorder="1" applyAlignment="1" applyProtection="1">
      <alignment horizontal="center" vertical="center" shrinkToFit="1"/>
    </xf>
    <xf numFmtId="177" fontId="4" fillId="0" borderId="41" xfId="0" applyNumberFormat="1" applyFont="1" applyFill="1" applyBorder="1" applyAlignment="1">
      <alignment horizontal="center" vertical="center" shrinkToFit="1"/>
    </xf>
    <xf numFmtId="177" fontId="4" fillId="0" borderId="42" xfId="0" quotePrefix="1" applyNumberFormat="1" applyFont="1" applyFill="1" applyBorder="1" applyAlignment="1" applyProtection="1">
      <alignment horizontal="center" vertical="center" shrinkToFit="1"/>
    </xf>
    <xf numFmtId="178" fontId="4" fillId="0" borderId="27" xfId="0" applyNumberFormat="1" applyFont="1" applyFill="1" applyBorder="1" applyAlignment="1" applyProtection="1">
      <alignment horizontal="center" vertical="center" shrinkToFit="1"/>
    </xf>
    <xf numFmtId="177" fontId="4" fillId="0" borderId="27" xfId="0" applyNumberFormat="1" applyFont="1" applyFill="1" applyBorder="1" applyAlignment="1" applyProtection="1">
      <alignment horizontal="center" vertical="center" shrinkToFit="1"/>
    </xf>
    <xf numFmtId="177" fontId="4" fillId="0" borderId="39" xfId="0" applyNumberFormat="1"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177" fontId="4" fillId="0" borderId="6" xfId="0" applyNumberFormat="1" applyFont="1" applyFill="1" applyBorder="1" applyAlignment="1" applyProtection="1">
      <alignment horizontal="center" vertical="center" shrinkToFit="1"/>
    </xf>
    <xf numFmtId="177" fontId="4" fillId="0" borderId="4" xfId="0" applyNumberFormat="1" applyFont="1" applyFill="1" applyBorder="1" applyAlignment="1" applyProtection="1">
      <alignment horizontal="center" vertical="center" shrinkToFit="1"/>
    </xf>
    <xf numFmtId="177" fontId="4" fillId="0" borderId="44" xfId="0" applyNumberFormat="1" applyFont="1" applyFill="1" applyBorder="1" applyAlignment="1" applyProtection="1">
      <alignment horizontal="center" vertical="center" shrinkToFit="1"/>
    </xf>
    <xf numFmtId="178" fontId="4" fillId="0" borderId="45" xfId="1" applyNumberFormat="1" applyFont="1" applyFill="1" applyBorder="1" applyAlignment="1">
      <alignment vertical="center" shrinkToFit="1"/>
    </xf>
    <xf numFmtId="177" fontId="4" fillId="0" borderId="46" xfId="0" applyNumberFormat="1" applyFont="1" applyFill="1" applyBorder="1" applyAlignment="1">
      <alignment vertical="center" shrinkToFit="1"/>
    </xf>
    <xf numFmtId="177" fontId="4" fillId="0" borderId="45" xfId="0" applyNumberFormat="1" applyFont="1" applyFill="1" applyBorder="1" applyAlignment="1">
      <alignment vertical="center" shrinkToFit="1"/>
    </xf>
    <xf numFmtId="177" fontId="4" fillId="0" borderId="47" xfId="0" applyNumberFormat="1" applyFont="1" applyFill="1" applyBorder="1" applyAlignment="1" applyProtection="1">
      <alignment horizontal="center" vertical="center" shrinkToFit="1"/>
    </xf>
    <xf numFmtId="177" fontId="4" fillId="0" borderId="48" xfId="0" applyNumberFormat="1" applyFont="1" applyFill="1" applyBorder="1" applyAlignment="1">
      <alignment vertical="center" shrinkToFit="1"/>
    </xf>
    <xf numFmtId="177" fontId="4" fillId="0" borderId="46" xfId="0" applyNumberFormat="1" applyFont="1" applyBorder="1" applyAlignment="1" applyProtection="1">
      <alignment vertical="center"/>
    </xf>
    <xf numFmtId="177" fontId="4" fillId="0" borderId="49" xfId="0" applyNumberFormat="1" applyFont="1" applyBorder="1" applyAlignment="1" applyProtection="1">
      <alignment vertical="center"/>
    </xf>
    <xf numFmtId="177" fontId="4" fillId="0" borderId="12" xfId="1" applyNumberFormat="1" applyFont="1" applyFill="1" applyBorder="1" applyAlignment="1" applyProtection="1">
      <alignment vertical="center"/>
    </xf>
    <xf numFmtId="178" fontId="4" fillId="0" borderId="50" xfId="1" applyNumberFormat="1" applyFont="1" applyFill="1" applyBorder="1" applyAlignment="1" applyProtection="1">
      <alignment vertical="center"/>
    </xf>
    <xf numFmtId="177" fontId="4" fillId="0" borderId="50" xfId="1" applyNumberFormat="1" applyFont="1" applyFill="1" applyBorder="1" applyAlignment="1" applyProtection="1">
      <alignment vertical="center"/>
    </xf>
    <xf numFmtId="177" fontId="4" fillId="0" borderId="51" xfId="1" applyNumberFormat="1" applyFont="1" applyFill="1" applyBorder="1" applyAlignment="1" applyProtection="1">
      <alignment vertical="center"/>
    </xf>
    <xf numFmtId="177" fontId="4" fillId="0" borderId="52" xfId="1" applyNumberFormat="1" applyFont="1" applyFill="1" applyBorder="1" applyAlignment="1" applyProtection="1">
      <alignment vertical="center"/>
    </xf>
    <xf numFmtId="177" fontId="4" fillId="0" borderId="53" xfId="1" applyNumberFormat="1" applyFont="1" applyFill="1" applyBorder="1" applyAlignment="1" applyProtection="1">
      <alignment vertical="center"/>
    </xf>
    <xf numFmtId="177" fontId="4" fillId="0" borderId="12" xfId="0" applyNumberFormat="1" applyFont="1" applyBorder="1" applyAlignment="1" applyProtection="1">
      <alignment vertical="center"/>
    </xf>
    <xf numFmtId="178" fontId="4" fillId="0" borderId="50" xfId="0" applyNumberFormat="1" applyFont="1" applyBorder="1" applyAlignment="1" applyProtection="1">
      <alignment vertical="center"/>
    </xf>
    <xf numFmtId="177" fontId="4" fillId="0" borderId="50" xfId="0" applyNumberFormat="1" applyFont="1" applyBorder="1" applyAlignment="1" applyProtection="1">
      <alignment vertical="center"/>
    </xf>
    <xf numFmtId="177" fontId="4" fillId="0" borderId="51" xfId="0" applyNumberFormat="1" applyFont="1" applyBorder="1" applyAlignment="1" applyProtection="1">
      <alignment vertical="center"/>
    </xf>
    <xf numFmtId="177" fontId="4" fillId="0" borderId="52" xfId="0" applyNumberFormat="1" applyFont="1" applyFill="1" applyBorder="1" applyAlignment="1" applyProtection="1">
      <alignment vertical="center" shrinkToFit="1"/>
    </xf>
    <xf numFmtId="178" fontId="4" fillId="0" borderId="50" xfId="0" applyNumberFormat="1" applyFont="1" applyFill="1" applyBorder="1" applyAlignment="1" applyProtection="1">
      <alignment vertical="center" shrinkToFit="1"/>
    </xf>
    <xf numFmtId="177" fontId="4" fillId="0" borderId="50" xfId="0" applyNumberFormat="1" applyFont="1" applyFill="1" applyBorder="1" applyAlignment="1" applyProtection="1">
      <alignment vertical="center" shrinkToFit="1"/>
    </xf>
    <xf numFmtId="177" fontId="4" fillId="0" borderId="53"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51"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horizontal="center" vertical="center" shrinkToFit="1"/>
    </xf>
    <xf numFmtId="177" fontId="4" fillId="0" borderId="52" xfId="0" applyNumberFormat="1" applyFont="1" applyFill="1" applyBorder="1" applyAlignment="1" applyProtection="1">
      <alignment horizontal="center" vertical="center" shrinkToFit="1"/>
    </xf>
    <xf numFmtId="178" fontId="4" fillId="0" borderId="50" xfId="1" applyNumberFormat="1" applyFont="1" applyFill="1" applyBorder="1" applyAlignment="1">
      <alignment vertical="center" shrinkToFit="1"/>
    </xf>
    <xf numFmtId="177" fontId="4" fillId="0" borderId="50" xfId="0" applyNumberFormat="1" applyFont="1" applyFill="1" applyBorder="1" applyAlignment="1">
      <alignment vertical="center" shrinkToFit="1"/>
    </xf>
    <xf numFmtId="177" fontId="4" fillId="0" borderId="51" xfId="0" applyNumberFormat="1" applyFont="1" applyFill="1" applyBorder="1" applyAlignment="1">
      <alignment vertical="center" shrinkToFit="1"/>
    </xf>
    <xf numFmtId="177" fontId="4" fillId="0" borderId="53" xfId="0" applyNumberFormat="1" applyFont="1" applyFill="1" applyBorder="1" applyAlignment="1">
      <alignment vertical="center" shrinkToFit="1"/>
    </xf>
    <xf numFmtId="177" fontId="4" fillId="0" borderId="53" xfId="0" applyNumberFormat="1" applyFont="1" applyBorder="1" applyAlignment="1" applyProtection="1">
      <alignment vertical="center"/>
    </xf>
    <xf numFmtId="178" fontId="4" fillId="0" borderId="12" xfId="0" applyNumberFormat="1" applyFont="1" applyBorder="1" applyAlignment="1" applyProtection="1">
      <alignment vertical="center"/>
    </xf>
    <xf numFmtId="178" fontId="4" fillId="0" borderId="52" xfId="0" applyNumberFormat="1" applyFont="1" applyBorder="1" applyAlignment="1" applyProtection="1">
      <alignment vertical="center"/>
    </xf>
    <xf numFmtId="177" fontId="4" fillId="0" borderId="50" xfId="0" applyNumberFormat="1" applyFont="1" applyBorder="1" applyAlignment="1" applyProtection="1">
      <alignment horizontal="center" vertical="center"/>
    </xf>
    <xf numFmtId="177" fontId="4" fillId="0" borderId="53" xfId="0" applyNumberFormat="1" applyFont="1" applyBorder="1" applyAlignment="1" applyProtection="1">
      <alignment horizontal="center" vertical="center"/>
    </xf>
    <xf numFmtId="177" fontId="4" fillId="0" borderId="51" xfId="0" applyNumberFormat="1" applyFont="1" applyBorder="1" applyAlignment="1" applyProtection="1">
      <alignment horizontal="center" vertical="center"/>
    </xf>
    <xf numFmtId="178" fontId="4" fillId="0" borderId="42" xfId="0" applyNumberFormat="1" applyFont="1" applyFill="1" applyBorder="1" applyAlignment="1" applyProtection="1">
      <alignment horizontal="center" vertical="center" shrinkToFit="1"/>
    </xf>
    <xf numFmtId="178" fontId="4" fillId="0" borderId="43" xfId="0" applyNumberFormat="1" applyFont="1" applyFill="1" applyBorder="1" applyAlignment="1" applyProtection="1">
      <alignment horizontal="center" vertical="center" shrinkToFit="1"/>
    </xf>
    <xf numFmtId="177" fontId="4" fillId="0" borderId="52" xfId="0" quotePrefix="1" applyNumberFormat="1" applyFont="1" applyFill="1" applyBorder="1" applyAlignment="1" applyProtection="1">
      <alignment horizontal="center" vertical="center" shrinkToFit="1"/>
    </xf>
    <xf numFmtId="178" fontId="4" fillId="0" borderId="50" xfId="0" applyNumberFormat="1" applyFont="1" applyFill="1" applyBorder="1" applyAlignment="1" applyProtection="1">
      <alignment horizontal="center" vertical="center" shrinkToFit="1"/>
    </xf>
    <xf numFmtId="177" fontId="4" fillId="0" borderId="50" xfId="0" applyNumberFormat="1" applyFont="1" applyFill="1" applyBorder="1" applyAlignment="1" applyProtection="1">
      <alignment horizontal="center" vertical="center" shrinkToFit="1"/>
    </xf>
    <xf numFmtId="177" fontId="4" fillId="0" borderId="53" xfId="0" applyNumberFormat="1" applyFont="1" applyFill="1" applyBorder="1" applyAlignment="1" applyProtection="1">
      <alignment horizontal="center" vertical="center" shrinkToFit="1"/>
    </xf>
    <xf numFmtId="177" fontId="4" fillId="0" borderId="51" xfId="0" applyNumberFormat="1" applyFont="1" applyFill="1" applyBorder="1" applyAlignment="1" applyProtection="1">
      <alignment horizontal="center" vertical="center" shrinkToFit="1"/>
    </xf>
    <xf numFmtId="178" fontId="4" fillId="0" borderId="50" xfId="0" applyNumberFormat="1" applyFont="1" applyBorder="1" applyAlignment="1" applyProtection="1">
      <alignment horizontal="center" vertical="center"/>
    </xf>
    <xf numFmtId="178" fontId="4" fillId="0" borderId="12" xfId="0" applyNumberFormat="1" applyFont="1" applyBorder="1" applyAlignment="1" applyProtection="1">
      <alignment horizontal="center" vertical="center"/>
    </xf>
    <xf numFmtId="178" fontId="4" fillId="0" borderId="52" xfId="0" applyNumberFormat="1" applyFont="1" applyBorder="1" applyAlignment="1" applyProtection="1">
      <alignment horizontal="center" vertical="center"/>
    </xf>
    <xf numFmtId="178" fontId="4" fillId="0" borderId="52" xfId="0" applyNumberFormat="1" applyFont="1" applyFill="1" applyBorder="1" applyAlignment="1" applyProtection="1">
      <alignment vertical="center"/>
    </xf>
    <xf numFmtId="177" fontId="4" fillId="3" borderId="12" xfId="0" applyNumberFormat="1" applyFont="1" applyFill="1" applyBorder="1" applyAlignment="1" applyProtection="1">
      <alignment horizontal="center" vertical="center" shrinkToFit="1"/>
    </xf>
    <xf numFmtId="177" fontId="4" fillId="3" borderId="50" xfId="0" applyNumberFormat="1" applyFont="1" applyFill="1" applyBorder="1" applyAlignment="1" applyProtection="1">
      <alignment horizontal="center" vertical="center" shrinkToFit="1"/>
    </xf>
    <xf numFmtId="177" fontId="4" fillId="3" borderId="51" xfId="0" applyNumberFormat="1" applyFont="1" applyFill="1" applyBorder="1" applyAlignment="1" applyProtection="1">
      <alignment horizontal="center" vertical="center" shrinkToFit="1"/>
    </xf>
    <xf numFmtId="177" fontId="4" fillId="3" borderId="52" xfId="0" applyNumberFormat="1" applyFont="1" applyFill="1" applyBorder="1" applyAlignment="1" applyProtection="1">
      <alignment horizontal="center" vertical="center" shrinkToFit="1"/>
    </xf>
    <xf numFmtId="177" fontId="4" fillId="3" borderId="53" xfId="0" applyNumberFormat="1" applyFont="1" applyFill="1" applyBorder="1" applyAlignment="1" applyProtection="1">
      <alignment horizontal="center" vertical="center" shrinkToFit="1"/>
    </xf>
    <xf numFmtId="177" fontId="4" fillId="3" borderId="12" xfId="0" applyNumberFormat="1" applyFont="1" applyFill="1" applyBorder="1" applyAlignment="1">
      <alignment vertical="center"/>
    </xf>
    <xf numFmtId="178" fontId="4" fillId="3" borderId="50" xfId="0" applyNumberFormat="1" applyFont="1" applyFill="1" applyBorder="1" applyAlignment="1">
      <alignment vertical="center"/>
    </xf>
    <xf numFmtId="177" fontId="4" fillId="3" borderId="51" xfId="0" applyNumberFormat="1" applyFont="1" applyFill="1" applyBorder="1" applyAlignment="1" applyProtection="1">
      <alignment vertical="center"/>
    </xf>
    <xf numFmtId="177" fontId="4" fillId="3" borderId="52" xfId="0" applyNumberFormat="1" applyFont="1" applyFill="1" applyBorder="1" applyAlignment="1">
      <alignment vertical="center"/>
    </xf>
    <xf numFmtId="177" fontId="4" fillId="3" borderId="50" xfId="0" applyNumberFormat="1" applyFont="1" applyFill="1" applyBorder="1" applyAlignment="1">
      <alignment vertical="center"/>
    </xf>
    <xf numFmtId="177" fontId="4" fillId="3" borderId="53" xfId="0" applyNumberFormat="1" applyFont="1" applyFill="1" applyBorder="1" applyAlignment="1" applyProtection="1">
      <alignment vertical="center"/>
    </xf>
    <xf numFmtId="177" fontId="4" fillId="3" borderId="12" xfId="0" applyNumberFormat="1" applyFont="1" applyFill="1" applyBorder="1" applyAlignment="1" applyProtection="1">
      <alignment vertical="center"/>
    </xf>
    <xf numFmtId="178" fontId="4" fillId="3" borderId="50" xfId="0" quotePrefix="1" applyNumberFormat="1" applyFont="1" applyFill="1" applyBorder="1" applyAlignment="1" applyProtection="1">
      <alignment vertical="center"/>
    </xf>
    <xf numFmtId="177" fontId="4" fillId="3" borderId="50" xfId="0" applyNumberFormat="1" applyFont="1" applyFill="1" applyBorder="1" applyAlignment="1" applyProtection="1">
      <alignment vertical="center"/>
    </xf>
    <xf numFmtId="177" fontId="4" fillId="3" borderId="52" xfId="0" applyNumberFormat="1" applyFont="1" applyFill="1" applyBorder="1" applyAlignment="1" applyProtection="1">
      <alignment vertical="center"/>
    </xf>
    <xf numFmtId="178" fontId="4" fillId="3" borderId="12" xfId="0" quotePrefix="1" applyNumberFormat="1" applyFont="1" applyFill="1" applyBorder="1" applyAlignment="1" applyProtection="1">
      <alignment vertical="center"/>
    </xf>
    <xf numFmtId="178" fontId="4" fillId="3" borderId="52" xfId="0" quotePrefix="1" applyNumberFormat="1" applyFont="1" applyFill="1" applyBorder="1" applyAlignment="1" applyProtection="1">
      <alignment vertical="center"/>
    </xf>
    <xf numFmtId="178" fontId="4" fillId="3" borderId="50" xfId="0" quotePrefix="1" applyNumberFormat="1" applyFont="1" applyFill="1" applyBorder="1" applyAlignment="1" applyProtection="1">
      <alignment vertical="center" shrinkToFit="1"/>
    </xf>
    <xf numFmtId="178" fontId="4" fillId="3" borderId="12" xfId="0" applyNumberFormat="1" applyFont="1" applyFill="1" applyBorder="1" applyAlignment="1" applyProtection="1">
      <alignment vertical="center"/>
    </xf>
    <xf numFmtId="178" fontId="4" fillId="3" borderId="50" xfId="0" applyNumberFormat="1" applyFont="1" applyFill="1" applyBorder="1" applyAlignment="1" applyProtection="1">
      <alignment vertical="center"/>
    </xf>
    <xf numFmtId="177" fontId="4" fillId="3" borderId="14" xfId="0" applyNumberFormat="1" applyFont="1" applyFill="1" applyBorder="1" applyAlignment="1" applyProtection="1">
      <alignment horizontal="center" vertical="center"/>
    </xf>
    <xf numFmtId="177" fontId="4" fillId="3" borderId="17" xfId="0" applyNumberFormat="1" applyFont="1" applyFill="1" applyBorder="1" applyAlignment="1" applyProtection="1">
      <alignment horizontal="center" vertical="center"/>
    </xf>
    <xf numFmtId="178" fontId="4" fillId="3" borderId="52" xfId="0" applyNumberFormat="1" applyFont="1" applyFill="1" applyBorder="1" applyAlignment="1" applyProtection="1">
      <alignment vertical="center"/>
    </xf>
    <xf numFmtId="177" fontId="4" fillId="3" borderId="50" xfId="0" applyNumberFormat="1" applyFont="1" applyFill="1" applyBorder="1" applyAlignment="1" applyProtection="1">
      <alignment horizontal="center" vertical="center"/>
    </xf>
    <xf numFmtId="177" fontId="4" fillId="3" borderId="17" xfId="0" applyNumberFormat="1" applyFont="1" applyFill="1" applyBorder="1" applyAlignment="1" applyProtection="1">
      <alignment vertical="center"/>
    </xf>
    <xf numFmtId="177" fontId="4" fillId="3" borderId="18" xfId="0" applyNumberFormat="1" applyFont="1" applyFill="1" applyBorder="1" applyAlignment="1" applyProtection="1">
      <alignment horizontal="center" vertical="center"/>
    </xf>
    <xf numFmtId="177" fontId="4" fillId="3" borderId="54" xfId="1" applyNumberFormat="1" applyFont="1" applyFill="1" applyBorder="1" applyAlignment="1" applyProtection="1">
      <alignment vertical="center"/>
    </xf>
    <xf numFmtId="178" fontId="4" fillId="3" borderId="55" xfId="1" applyNumberFormat="1" applyFont="1" applyFill="1" applyBorder="1" applyAlignment="1" applyProtection="1">
      <alignment vertical="center"/>
    </xf>
    <xf numFmtId="177" fontId="4" fillId="3" borderId="56" xfId="1" applyNumberFormat="1" applyFont="1" applyFill="1" applyBorder="1" applyAlignment="1" applyProtection="1">
      <alignment vertical="center"/>
    </xf>
    <xf numFmtId="177" fontId="4" fillId="3" borderId="55" xfId="1" applyNumberFormat="1" applyFont="1" applyFill="1" applyBorder="1" applyAlignment="1" applyProtection="1">
      <alignment horizontal="center" vertical="center"/>
    </xf>
    <xf numFmtId="177" fontId="4" fillId="3" borderId="57" xfId="1" applyNumberFormat="1" applyFont="1" applyFill="1" applyBorder="1" applyAlignment="1" applyProtection="1">
      <alignment vertical="center"/>
    </xf>
    <xf numFmtId="177" fontId="4" fillId="3" borderId="56" xfId="1" applyNumberFormat="1" applyFont="1" applyFill="1" applyBorder="1" applyAlignment="1" applyProtection="1">
      <alignment horizontal="center" vertical="center"/>
    </xf>
    <xf numFmtId="177" fontId="4" fillId="3" borderId="58" xfId="1" applyNumberFormat="1" applyFont="1" applyFill="1" applyBorder="1" applyAlignment="1" applyProtection="1">
      <alignment horizontal="center" vertical="center"/>
    </xf>
    <xf numFmtId="177" fontId="4" fillId="3" borderId="55" xfId="0" applyNumberFormat="1" applyFont="1" applyFill="1" applyBorder="1" applyAlignment="1" applyProtection="1">
      <alignment vertical="center"/>
    </xf>
    <xf numFmtId="178" fontId="4" fillId="3" borderId="59" xfId="0" applyNumberFormat="1" applyFont="1" applyFill="1" applyBorder="1" applyAlignment="1" applyProtection="1">
      <alignment vertical="center"/>
    </xf>
    <xf numFmtId="177" fontId="4" fillId="3" borderId="59" xfId="0" applyNumberFormat="1" applyFont="1" applyFill="1" applyBorder="1" applyAlignment="1" applyProtection="1">
      <alignment vertical="center"/>
    </xf>
    <xf numFmtId="177" fontId="4" fillId="3" borderId="59" xfId="0" applyNumberFormat="1" applyFont="1" applyFill="1" applyBorder="1" applyAlignment="1" applyProtection="1">
      <alignment horizontal="center" vertical="center"/>
    </xf>
    <xf numFmtId="177" fontId="4" fillId="3" borderId="60" xfId="0" applyNumberFormat="1" applyFont="1" applyFill="1" applyBorder="1" applyAlignment="1" applyProtection="1">
      <alignment vertical="center" shrinkToFit="1"/>
    </xf>
    <xf numFmtId="178" fontId="4" fillId="3" borderId="59" xfId="0" applyNumberFormat="1" applyFont="1" applyFill="1" applyBorder="1" applyAlignment="1" applyProtection="1">
      <alignment vertical="center" shrinkToFit="1"/>
    </xf>
    <xf numFmtId="177" fontId="4" fillId="3" borderId="59" xfId="0" applyNumberFormat="1" applyFont="1" applyFill="1" applyBorder="1" applyAlignment="1" applyProtection="1">
      <alignment vertical="center" shrinkToFit="1"/>
    </xf>
    <xf numFmtId="177" fontId="4" fillId="3" borderId="61" xfId="0" applyNumberFormat="1" applyFont="1" applyFill="1" applyBorder="1" applyAlignment="1" applyProtection="1">
      <alignment horizontal="center" vertical="center" shrinkToFit="1"/>
    </xf>
    <xf numFmtId="177" fontId="4" fillId="3" borderId="55" xfId="0" applyNumberFormat="1" applyFont="1" applyFill="1" applyBorder="1" applyAlignment="1" applyProtection="1">
      <alignment vertical="center" shrinkToFit="1"/>
    </xf>
    <xf numFmtId="177" fontId="4" fillId="3" borderId="59" xfId="0" applyNumberFormat="1" applyFont="1" applyFill="1" applyBorder="1" applyAlignment="1" applyProtection="1">
      <alignment horizontal="center" vertical="center" shrinkToFit="1"/>
    </xf>
    <xf numFmtId="177" fontId="4" fillId="3" borderId="57" xfId="0" applyNumberFormat="1" applyFont="1" applyFill="1" applyBorder="1" applyAlignment="1" applyProtection="1">
      <alignment vertical="center" shrinkToFit="1"/>
    </xf>
    <xf numFmtId="177" fontId="4" fillId="3" borderId="54" xfId="1" applyNumberFormat="1" applyFont="1" applyFill="1" applyBorder="1" applyAlignment="1">
      <alignment vertical="center" shrinkToFit="1"/>
    </xf>
    <xf numFmtId="178" fontId="4" fillId="3" borderId="55" xfId="1" applyNumberFormat="1" applyFont="1" applyFill="1" applyBorder="1" applyAlignment="1">
      <alignment vertical="center" shrinkToFit="1"/>
    </xf>
    <xf numFmtId="177" fontId="4" fillId="3" borderId="56" xfId="0" applyNumberFormat="1" applyFont="1" applyFill="1" applyBorder="1" applyAlignment="1">
      <alignment vertical="center" shrinkToFit="1"/>
    </xf>
    <xf numFmtId="177" fontId="4" fillId="3" borderId="55" xfId="0" applyNumberFormat="1" applyFont="1" applyFill="1" applyBorder="1" applyAlignment="1">
      <alignment horizontal="center" vertical="center" shrinkToFit="1"/>
    </xf>
    <xf numFmtId="177" fontId="4" fillId="3" borderId="57" xfId="1" applyNumberFormat="1" applyFont="1" applyFill="1" applyBorder="1" applyAlignment="1">
      <alignment vertical="center" shrinkToFit="1"/>
    </xf>
    <xf numFmtId="177" fontId="4" fillId="3" borderId="58" xfId="0" applyNumberFormat="1" applyFont="1" applyFill="1" applyBorder="1" applyAlignment="1">
      <alignment horizontal="center" vertical="center" shrinkToFit="1"/>
    </xf>
    <xf numFmtId="177" fontId="4" fillId="3" borderId="61" xfId="0" applyNumberFormat="1" applyFont="1" applyFill="1" applyBorder="1" applyAlignment="1" applyProtection="1">
      <alignment horizontal="center" vertical="center"/>
    </xf>
    <xf numFmtId="177" fontId="4" fillId="3" borderId="54" xfId="0" applyNumberFormat="1" applyFont="1" applyFill="1" applyBorder="1" applyAlignment="1" applyProtection="1">
      <alignment vertical="center" shrinkToFit="1"/>
    </xf>
    <xf numFmtId="178" fontId="4" fillId="3" borderId="55" xfId="0" applyNumberFormat="1" applyFont="1" applyFill="1" applyBorder="1" applyAlignment="1" applyProtection="1">
      <alignment vertical="center"/>
    </xf>
    <xf numFmtId="177" fontId="4" fillId="3" borderId="56" xfId="0" applyNumberFormat="1" applyFont="1" applyFill="1" applyBorder="1" applyAlignment="1" applyProtection="1">
      <alignment vertical="center"/>
    </xf>
    <xf numFmtId="178" fontId="4" fillId="3" borderId="60" xfId="0" applyNumberFormat="1" applyFont="1" applyFill="1" applyBorder="1" applyAlignment="1" applyProtection="1">
      <alignment vertical="center"/>
    </xf>
    <xf numFmtId="177" fontId="4" fillId="3" borderId="13" xfId="1" applyNumberFormat="1" applyFont="1" applyFill="1" applyBorder="1" applyAlignment="1" applyProtection="1">
      <alignment vertical="center"/>
    </xf>
    <xf numFmtId="178" fontId="4" fillId="3" borderId="6" xfId="1" applyNumberFormat="1" applyFont="1" applyFill="1" applyBorder="1" applyAlignment="1" applyProtection="1">
      <alignment vertical="center"/>
    </xf>
    <xf numFmtId="177" fontId="4" fillId="3" borderId="14" xfId="1" applyNumberFormat="1" applyFont="1" applyFill="1" applyBorder="1" applyAlignment="1" applyProtection="1">
      <alignment vertical="center"/>
    </xf>
    <xf numFmtId="177" fontId="4" fillId="3" borderId="6" xfId="1" applyNumberFormat="1" applyFont="1" applyFill="1" applyBorder="1" applyAlignment="1" applyProtection="1">
      <alignment vertical="center"/>
    </xf>
    <xf numFmtId="177" fontId="4" fillId="3" borderId="15" xfId="1" applyNumberFormat="1" applyFont="1" applyFill="1" applyBorder="1" applyAlignment="1" applyProtection="1">
      <alignment vertical="center"/>
    </xf>
    <xf numFmtId="177" fontId="4" fillId="3" borderId="16" xfId="1" applyNumberFormat="1" applyFont="1" applyFill="1" applyBorder="1" applyAlignment="1" applyProtection="1">
      <alignment vertical="center"/>
    </xf>
    <xf numFmtId="177" fontId="4" fillId="3" borderId="6" xfId="0" applyNumberFormat="1" applyFont="1" applyFill="1" applyBorder="1" applyAlignment="1" applyProtection="1">
      <alignment vertical="center"/>
    </xf>
    <xf numFmtId="178" fontId="4" fillId="3" borderId="17" xfId="0" applyNumberFormat="1" applyFont="1" applyFill="1" applyBorder="1" applyAlignment="1" applyProtection="1">
      <alignment vertical="center"/>
    </xf>
    <xf numFmtId="177" fontId="4" fillId="3" borderId="4" xfId="0" applyNumberFormat="1" applyFont="1" applyFill="1" applyBorder="1" applyAlignment="1" applyProtection="1">
      <alignment vertical="center" shrinkToFit="1"/>
    </xf>
    <xf numFmtId="178" fontId="4" fillId="3" borderId="17" xfId="0" applyNumberFormat="1" applyFont="1" applyFill="1" applyBorder="1" applyAlignment="1" applyProtection="1">
      <alignment vertical="center" shrinkToFit="1"/>
    </xf>
    <xf numFmtId="177" fontId="4" fillId="3" borderId="17" xfId="0" applyNumberFormat="1" applyFont="1" applyFill="1" applyBorder="1" applyAlignment="1" applyProtection="1">
      <alignment vertical="center" shrinkToFit="1"/>
    </xf>
    <xf numFmtId="177" fontId="4" fillId="3" borderId="18" xfId="0" applyNumberFormat="1" applyFont="1" applyFill="1" applyBorder="1" applyAlignment="1" applyProtection="1">
      <alignment vertical="center" shrinkToFit="1"/>
    </xf>
    <xf numFmtId="177" fontId="4" fillId="3" borderId="6" xfId="0" applyNumberFormat="1" applyFont="1" applyFill="1" applyBorder="1" applyAlignment="1" applyProtection="1">
      <alignment vertical="center" shrinkToFit="1"/>
    </xf>
    <xf numFmtId="177" fontId="4" fillId="3" borderId="15" xfId="0" applyNumberFormat="1" applyFont="1" applyFill="1" applyBorder="1" applyAlignment="1" applyProtection="1">
      <alignment vertical="center" shrinkToFit="1"/>
    </xf>
    <xf numFmtId="177" fontId="4" fillId="3" borderId="13" xfId="1" applyNumberFormat="1" applyFont="1" applyFill="1" applyBorder="1" applyAlignment="1">
      <alignment vertical="center" shrinkToFit="1"/>
    </xf>
    <xf numFmtId="178" fontId="4" fillId="3" borderId="6" xfId="1" applyNumberFormat="1" applyFont="1" applyFill="1" applyBorder="1" applyAlignment="1">
      <alignment vertical="center" shrinkToFit="1"/>
    </xf>
    <xf numFmtId="177" fontId="4" fillId="3" borderId="14" xfId="0" applyNumberFormat="1" applyFont="1" applyFill="1" applyBorder="1" applyAlignment="1">
      <alignment vertical="center" shrinkToFit="1"/>
    </xf>
    <xf numFmtId="177" fontId="4" fillId="3" borderId="6" xfId="0" applyNumberFormat="1" applyFont="1" applyFill="1" applyBorder="1" applyAlignment="1">
      <alignment vertical="center" shrinkToFit="1"/>
    </xf>
    <xf numFmtId="177" fontId="4" fillId="3" borderId="15" xfId="1" applyNumberFormat="1" applyFont="1" applyFill="1" applyBorder="1" applyAlignment="1">
      <alignment vertical="center" shrinkToFit="1"/>
    </xf>
    <xf numFmtId="177" fontId="4" fillId="3" borderId="16" xfId="0" applyNumberFormat="1" applyFont="1" applyFill="1" applyBorder="1" applyAlignment="1">
      <alignment vertical="center" shrinkToFit="1"/>
    </xf>
    <xf numFmtId="177" fontId="4" fillId="3" borderId="14" xfId="0" applyNumberFormat="1" applyFont="1" applyFill="1" applyBorder="1" applyAlignment="1" applyProtection="1">
      <alignment vertical="center"/>
    </xf>
    <xf numFmtId="177" fontId="4" fillId="3" borderId="18" xfId="0" applyNumberFormat="1" applyFont="1" applyFill="1" applyBorder="1" applyAlignment="1" applyProtection="1">
      <alignment vertical="center"/>
    </xf>
    <xf numFmtId="178" fontId="4" fillId="3" borderId="6" xfId="0" applyNumberFormat="1" applyFont="1" applyFill="1" applyBorder="1" applyAlignment="1" applyProtection="1">
      <alignment vertical="center"/>
    </xf>
    <xf numFmtId="178" fontId="4" fillId="3" borderId="4" xfId="0" applyNumberFormat="1" applyFont="1" applyFill="1" applyBorder="1" applyAlignment="1" applyProtection="1">
      <alignment vertical="center"/>
    </xf>
    <xf numFmtId="177" fontId="4" fillId="0" borderId="62" xfId="1" applyNumberFormat="1" applyFont="1" applyFill="1" applyBorder="1" applyAlignment="1" applyProtection="1">
      <alignment vertical="center"/>
    </xf>
    <xf numFmtId="178" fontId="4" fillId="0" borderId="0" xfId="1" applyNumberFormat="1" applyFont="1" applyFill="1" applyBorder="1" applyAlignment="1" applyProtection="1">
      <alignment vertical="center"/>
    </xf>
    <xf numFmtId="177" fontId="4" fillId="0" borderId="20" xfId="1" applyNumberFormat="1" applyFont="1" applyFill="1" applyBorder="1" applyAlignment="1" applyProtection="1">
      <alignment vertical="center"/>
    </xf>
    <xf numFmtId="177" fontId="4" fillId="0" borderId="0" xfId="1" applyNumberFormat="1" applyFont="1" applyFill="1" applyBorder="1" applyAlignment="1" applyProtection="1">
      <alignment horizontal="center" vertical="center"/>
    </xf>
    <xf numFmtId="177" fontId="4" fillId="0" borderId="63" xfId="1" applyNumberFormat="1" applyFont="1" applyFill="1" applyBorder="1" applyAlignment="1" applyProtection="1">
      <alignment vertical="center"/>
    </xf>
    <xf numFmtId="177" fontId="4" fillId="0" borderId="64" xfId="1" applyNumberFormat="1" applyFont="1" applyFill="1" applyBorder="1" applyAlignment="1" applyProtection="1">
      <alignment horizontal="center" vertical="center"/>
    </xf>
    <xf numFmtId="177" fontId="4" fillId="0" borderId="0" xfId="0" applyNumberFormat="1" applyFont="1" applyBorder="1" applyAlignment="1" applyProtection="1">
      <alignment vertical="center"/>
    </xf>
    <xf numFmtId="178" fontId="4" fillId="0" borderId="19" xfId="0" applyNumberFormat="1" applyFont="1" applyBorder="1" applyAlignment="1" applyProtection="1">
      <alignment vertical="center"/>
    </xf>
    <xf numFmtId="177" fontId="4" fillId="0" borderId="19" xfId="0" applyNumberFormat="1" applyFont="1" applyBorder="1" applyAlignment="1" applyProtection="1">
      <alignment horizontal="center" vertical="center"/>
    </xf>
    <xf numFmtId="177" fontId="4" fillId="0" borderId="1" xfId="0" applyNumberFormat="1" applyFont="1" applyFill="1" applyBorder="1" applyAlignment="1" applyProtection="1">
      <alignment vertical="center" shrinkToFit="1"/>
    </xf>
    <xf numFmtId="178" fontId="4" fillId="0" borderId="19"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7" fontId="4" fillId="0" borderId="21"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horizontal="center" vertical="center" shrinkToFit="1"/>
    </xf>
    <xf numFmtId="177" fontId="4" fillId="0" borderId="63" xfId="0" applyNumberFormat="1" applyFont="1" applyFill="1" applyBorder="1" applyAlignment="1" applyProtection="1">
      <alignment vertical="center" shrinkToFit="1"/>
    </xf>
    <xf numFmtId="177" fontId="4" fillId="0" borderId="62" xfId="0" applyNumberFormat="1" applyFont="1" applyFill="1" applyBorder="1" applyAlignment="1">
      <alignment vertical="center" shrinkToFit="1"/>
    </xf>
    <xf numFmtId="178" fontId="4" fillId="0" borderId="0" xfId="1"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177" fontId="4" fillId="0" borderId="0" xfId="0" applyNumberFormat="1" applyFont="1" applyFill="1" applyBorder="1" applyAlignment="1">
      <alignment horizontal="center" vertical="center" shrinkToFit="1"/>
    </xf>
    <xf numFmtId="177" fontId="4" fillId="0" borderId="63" xfId="0" applyNumberFormat="1" applyFont="1" applyFill="1" applyBorder="1" applyAlignment="1">
      <alignment vertical="center" shrinkToFit="1"/>
    </xf>
    <xf numFmtId="177" fontId="4" fillId="0" borderId="64" xfId="0" applyNumberFormat="1" applyFont="1" applyFill="1" applyBorder="1" applyAlignment="1">
      <alignment horizontal="center" vertical="center" shrinkToFit="1"/>
    </xf>
    <xf numFmtId="177" fontId="4" fillId="0" borderId="21" xfId="0" applyNumberFormat="1" applyFont="1" applyBorder="1" applyAlignment="1" applyProtection="1">
      <alignment horizontal="center" vertical="center"/>
    </xf>
    <xf numFmtId="177" fontId="4" fillId="0" borderId="0" xfId="0" applyNumberFormat="1" applyFont="1" applyFill="1" applyBorder="1" applyAlignment="1">
      <alignment vertical="center"/>
    </xf>
    <xf numFmtId="177" fontId="4" fillId="0" borderId="1" xfId="0" applyNumberFormat="1" applyFont="1" applyFill="1" applyBorder="1" applyAlignment="1">
      <alignment vertical="center"/>
    </xf>
    <xf numFmtId="178" fontId="4" fillId="0" borderId="0" xfId="0" applyNumberFormat="1" applyFont="1" applyBorder="1" applyAlignment="1" applyProtection="1">
      <alignment horizontal="center" vertical="center"/>
    </xf>
    <xf numFmtId="178" fontId="4" fillId="0" borderId="19" xfId="0" applyNumberFormat="1" applyFont="1" applyBorder="1" applyAlignment="1" applyProtection="1">
      <alignment horizontal="center" vertical="center"/>
    </xf>
    <xf numFmtId="177" fontId="4" fillId="0" borderId="20" xfId="0" applyNumberFormat="1" applyFont="1" applyBorder="1" applyAlignment="1" applyProtection="1">
      <alignment horizontal="center" vertical="center"/>
    </xf>
    <xf numFmtId="178" fontId="4" fillId="0" borderId="0" xfId="0" applyNumberFormat="1" applyFont="1" applyBorder="1" applyAlignment="1" applyProtection="1">
      <alignment vertical="center"/>
    </xf>
    <xf numFmtId="178" fontId="4" fillId="0" borderId="1" xfId="0" applyNumberFormat="1" applyFont="1" applyBorder="1" applyAlignment="1" applyProtection="1">
      <alignment horizontal="center" vertical="center"/>
    </xf>
    <xf numFmtId="177" fontId="4" fillId="0" borderId="0" xfId="1" applyNumberFormat="1" applyFont="1" applyFill="1" applyBorder="1" applyAlignment="1" applyProtection="1">
      <alignment vertical="center"/>
    </xf>
    <xf numFmtId="177" fontId="4" fillId="0" borderId="64" xfId="1" applyNumberFormat="1" applyFont="1" applyFill="1" applyBorder="1" applyAlignment="1" applyProtection="1">
      <alignment vertical="center"/>
    </xf>
    <xf numFmtId="177" fontId="4" fillId="0" borderId="21" xfId="0" applyNumberFormat="1" applyFont="1" applyFill="1" applyBorder="1" applyAlignment="1" applyProtection="1">
      <alignment vertical="center" shrinkToFit="1"/>
    </xf>
    <xf numFmtId="177" fontId="4" fillId="0" borderId="0" xfId="0" applyNumberFormat="1" applyFont="1" applyFill="1" applyBorder="1" applyAlignment="1">
      <alignment vertical="center" shrinkToFit="1"/>
    </xf>
    <xf numFmtId="177" fontId="4" fillId="0" borderId="64" xfId="0" applyNumberFormat="1" applyFont="1" applyFill="1" applyBorder="1" applyAlignment="1">
      <alignment vertical="center" shrinkToFit="1"/>
    </xf>
    <xf numFmtId="177" fontId="4" fillId="0" borderId="54" xfId="0" applyNumberFormat="1" applyFont="1" applyFill="1" applyBorder="1" applyAlignment="1" applyProtection="1">
      <alignment horizontal="center" vertical="center" shrinkToFit="1"/>
    </xf>
    <xf numFmtId="178" fontId="4" fillId="0" borderId="55" xfId="1" applyNumberFormat="1" applyFont="1" applyFill="1" applyBorder="1" applyAlignment="1" applyProtection="1">
      <alignment vertical="center"/>
    </xf>
    <xf numFmtId="177" fontId="4" fillId="0" borderId="56" xfId="1" applyNumberFormat="1" applyFont="1" applyFill="1" applyBorder="1" applyAlignment="1" applyProtection="1">
      <alignment vertical="center"/>
    </xf>
    <xf numFmtId="177" fontId="4" fillId="0" borderId="55" xfId="1" applyNumberFormat="1" applyFont="1" applyFill="1" applyBorder="1" applyAlignment="1" applyProtection="1">
      <alignment horizontal="center" vertical="center"/>
    </xf>
    <xf numFmtId="177" fontId="4" fillId="0" borderId="57" xfId="0" applyNumberFormat="1" applyFont="1" applyFill="1" applyBorder="1" applyAlignment="1" applyProtection="1">
      <alignment horizontal="center" vertical="center" shrinkToFit="1"/>
    </xf>
    <xf numFmtId="177" fontId="4" fillId="0" borderId="58" xfId="1" applyNumberFormat="1" applyFont="1" applyFill="1" applyBorder="1" applyAlignment="1" applyProtection="1">
      <alignment horizontal="center" vertical="center"/>
    </xf>
    <xf numFmtId="177" fontId="4" fillId="0" borderId="55" xfId="0" applyNumberFormat="1" applyFont="1" applyFill="1" applyBorder="1" applyAlignment="1" applyProtection="1">
      <alignment horizontal="center" vertical="center" shrinkToFit="1"/>
    </xf>
    <xf numFmtId="178" fontId="4" fillId="0" borderId="59" xfId="0" applyNumberFormat="1" applyFont="1" applyBorder="1" applyAlignment="1" applyProtection="1">
      <alignment vertical="center"/>
    </xf>
    <xf numFmtId="177" fontId="4" fillId="0" borderId="59" xfId="0" applyNumberFormat="1" applyFont="1" applyBorder="1" applyAlignment="1" applyProtection="1">
      <alignment vertical="center"/>
    </xf>
    <xf numFmtId="177" fontId="4" fillId="0" borderId="59" xfId="0" applyNumberFormat="1" applyFont="1" applyBorder="1" applyAlignment="1" applyProtection="1">
      <alignment horizontal="center" vertical="center"/>
    </xf>
    <xf numFmtId="177" fontId="4" fillId="0" borderId="60" xfId="0" applyNumberFormat="1" applyFont="1" applyFill="1" applyBorder="1" applyAlignment="1" applyProtection="1">
      <alignment horizontal="center" vertical="center" shrinkToFit="1"/>
    </xf>
    <xf numFmtId="178" fontId="4" fillId="0" borderId="59" xfId="0" applyNumberFormat="1" applyFont="1" applyFill="1" applyBorder="1" applyAlignment="1" applyProtection="1">
      <alignment vertical="center" shrinkToFit="1"/>
    </xf>
    <xf numFmtId="177" fontId="4" fillId="0" borderId="59" xfId="0" applyNumberFormat="1" applyFont="1" applyFill="1" applyBorder="1" applyAlignment="1" applyProtection="1">
      <alignment vertical="center" shrinkToFit="1"/>
    </xf>
    <xf numFmtId="177" fontId="4" fillId="0" borderId="61" xfId="0" applyNumberFormat="1" applyFont="1" applyFill="1" applyBorder="1" applyAlignment="1" applyProtection="1">
      <alignment horizontal="center" vertical="center" shrinkToFit="1"/>
    </xf>
    <xf numFmtId="177" fontId="4" fillId="0" borderId="59" xfId="0" applyNumberFormat="1" applyFont="1" applyFill="1" applyBorder="1" applyAlignment="1" applyProtection="1">
      <alignment horizontal="center" vertical="center" shrinkToFit="1"/>
    </xf>
    <xf numFmtId="178" fontId="4" fillId="0" borderId="55" xfId="1" applyNumberFormat="1" applyFont="1" applyFill="1" applyBorder="1" applyAlignment="1">
      <alignment vertical="center" shrinkToFit="1"/>
    </xf>
    <xf numFmtId="177" fontId="4" fillId="0" borderId="56" xfId="0" applyNumberFormat="1" applyFont="1" applyFill="1" applyBorder="1" applyAlignment="1">
      <alignment vertical="center" shrinkToFit="1"/>
    </xf>
    <xf numFmtId="177" fontId="4" fillId="0" borderId="55" xfId="0" applyNumberFormat="1" applyFont="1" applyFill="1" applyBorder="1" applyAlignment="1">
      <alignment horizontal="center" vertical="center" shrinkToFit="1"/>
    </xf>
    <xf numFmtId="177" fontId="4" fillId="0" borderId="58" xfId="0" applyNumberFormat="1" applyFont="1" applyFill="1" applyBorder="1" applyAlignment="1">
      <alignment horizontal="center" vertical="center" shrinkToFit="1"/>
    </xf>
    <xf numFmtId="177" fontId="4" fillId="0" borderId="61" xfId="0" applyNumberFormat="1" applyFont="1" applyBorder="1" applyAlignment="1" applyProtection="1">
      <alignment horizontal="center" vertical="center"/>
    </xf>
    <xf numFmtId="178" fontId="4" fillId="0" borderId="55" xfId="0" applyNumberFormat="1" applyFont="1" applyBorder="1" applyAlignment="1" applyProtection="1">
      <alignment horizontal="center" vertical="center"/>
    </xf>
    <xf numFmtId="178" fontId="4" fillId="0" borderId="59" xfId="0" applyNumberFormat="1" applyFont="1" applyBorder="1" applyAlignment="1" applyProtection="1">
      <alignment horizontal="center" vertical="center"/>
    </xf>
    <xf numFmtId="177" fontId="4" fillId="0" borderId="56" xfId="0" applyNumberFormat="1" applyFont="1" applyBorder="1" applyAlignment="1" applyProtection="1">
      <alignment horizontal="center" vertical="center"/>
    </xf>
    <xf numFmtId="178" fontId="4" fillId="0" borderId="55" xfId="0" applyNumberFormat="1" applyFont="1" applyBorder="1" applyAlignment="1" applyProtection="1">
      <alignment vertical="center"/>
    </xf>
    <xf numFmtId="178" fontId="4" fillId="0" borderId="60" xfId="0" applyNumberFormat="1" applyFont="1" applyBorder="1" applyAlignment="1" applyProtection="1">
      <alignment horizontal="center" vertical="center"/>
    </xf>
    <xf numFmtId="178" fontId="4" fillId="0" borderId="59" xfId="0" applyNumberFormat="1" applyFont="1" applyBorder="1" applyAlignment="1" applyProtection="1">
      <alignment horizontal="right" vertical="center"/>
    </xf>
    <xf numFmtId="177" fontId="4" fillId="0" borderId="16" xfId="0" applyNumberFormat="1" applyFont="1" applyFill="1" applyBorder="1" applyAlignment="1">
      <alignment vertical="center" shrinkToFit="1"/>
    </xf>
    <xf numFmtId="177" fontId="4" fillId="0" borderId="14" xfId="0" applyNumberFormat="1" applyFont="1" applyBorder="1" applyAlignment="1" applyProtection="1">
      <alignment vertical="center"/>
    </xf>
    <xf numFmtId="178" fontId="4" fillId="0" borderId="6" xfId="0" applyNumberFormat="1" applyFont="1" applyBorder="1" applyAlignment="1" applyProtection="1">
      <alignment horizontal="center" vertical="center"/>
    </xf>
    <xf numFmtId="177" fontId="4" fillId="0" borderId="17" xfId="0" applyNumberFormat="1" applyFont="1" applyBorder="1" applyAlignment="1" applyProtection="1">
      <alignment horizontal="center" vertical="center"/>
    </xf>
    <xf numFmtId="178" fontId="4" fillId="0" borderId="17" xfId="0" applyNumberFormat="1" applyFont="1" applyBorder="1" applyAlignment="1" applyProtection="1">
      <alignment horizontal="center" vertical="center"/>
    </xf>
    <xf numFmtId="177" fontId="4" fillId="0" borderId="14" xfId="0" applyNumberFormat="1" applyFont="1" applyBorder="1" applyAlignment="1" applyProtection="1">
      <alignment horizontal="center" vertical="center"/>
    </xf>
    <xf numFmtId="178" fontId="4" fillId="0" borderId="4" xfId="0" applyNumberFormat="1" applyFont="1" applyBorder="1" applyAlignment="1" applyProtection="1">
      <alignment horizontal="center" vertical="center"/>
    </xf>
    <xf numFmtId="178" fontId="4" fillId="0" borderId="17" xfId="0" applyNumberFormat="1" applyFont="1" applyBorder="1" applyAlignment="1" applyProtection="1">
      <alignment horizontal="right" vertical="center"/>
    </xf>
    <xf numFmtId="177" fontId="4" fillId="0" borderId="18" xfId="0" applyNumberFormat="1" applyFont="1" applyBorder="1" applyAlignment="1" applyProtection="1">
      <alignment horizontal="center" vertical="center"/>
    </xf>
    <xf numFmtId="177" fontId="4" fillId="0" borderId="55" xfId="0" applyNumberFormat="1" applyFont="1" applyBorder="1" applyAlignment="1" applyProtection="1">
      <alignment vertical="center"/>
    </xf>
    <xf numFmtId="177" fontId="4" fillId="0" borderId="62" xfId="1" applyNumberFormat="1" applyFont="1" applyFill="1" applyBorder="1" applyAlignment="1">
      <alignment vertical="center" shrinkToFit="1"/>
    </xf>
    <xf numFmtId="177" fontId="4" fillId="0" borderId="63" xfId="1" applyNumberFormat="1" applyFont="1" applyFill="1" applyBorder="1" applyAlignment="1">
      <alignment vertical="center" shrinkToFit="1"/>
    </xf>
    <xf numFmtId="177" fontId="4" fillId="0" borderId="0" xfId="0" quotePrefix="1" applyNumberFormat="1" applyFont="1" applyFill="1" applyBorder="1" applyAlignment="1" applyProtection="1">
      <alignment vertical="center" shrinkToFit="1"/>
    </xf>
    <xf numFmtId="177" fontId="4" fillId="0" borderId="1" xfId="0" quotePrefix="1" applyNumberFormat="1" applyFont="1" applyFill="1" applyBorder="1" applyAlignment="1" applyProtection="1">
      <alignment vertical="center" shrinkToFit="1"/>
    </xf>
    <xf numFmtId="177" fontId="4" fillId="0" borderId="56" xfId="0" applyNumberFormat="1" applyFont="1" applyBorder="1" applyAlignment="1" applyProtection="1">
      <alignment vertical="center"/>
    </xf>
    <xf numFmtId="178" fontId="4" fillId="0" borderId="19" xfId="0" applyNumberFormat="1" applyFont="1" applyFill="1" applyBorder="1" applyAlignment="1" applyProtection="1">
      <alignment vertical="center"/>
    </xf>
    <xf numFmtId="177" fontId="4" fillId="0" borderId="56" xfId="0" applyNumberFormat="1" applyFont="1" applyFill="1" applyBorder="1" applyAlignment="1" applyProtection="1">
      <alignment vertical="center"/>
    </xf>
    <xf numFmtId="178" fontId="4" fillId="0" borderId="19" xfId="0" applyNumberFormat="1" applyFont="1" applyFill="1" applyBorder="1" applyAlignment="1" applyProtection="1">
      <alignment horizontal="center" vertical="center"/>
    </xf>
    <xf numFmtId="177" fontId="4" fillId="0" borderId="56"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vertical="center"/>
    </xf>
    <xf numFmtId="177" fontId="4" fillId="0" borderId="14" xfId="0" applyNumberFormat="1" applyFont="1" applyFill="1" applyBorder="1" applyAlignment="1" applyProtection="1">
      <alignment horizontal="center" vertical="center"/>
    </xf>
    <xf numFmtId="177" fontId="4" fillId="0" borderId="54" xfId="1" applyNumberFormat="1" applyFont="1" applyFill="1" applyBorder="1" applyAlignment="1" applyProtection="1">
      <alignment vertical="center"/>
    </xf>
    <xf numFmtId="177" fontId="4" fillId="0" borderId="57" xfId="1" applyNumberFormat="1" applyFont="1" applyFill="1" applyBorder="1" applyAlignment="1" applyProtection="1">
      <alignment vertical="center"/>
    </xf>
    <xf numFmtId="177" fontId="4" fillId="0" borderId="60" xfId="0" applyNumberFormat="1" applyFont="1" applyFill="1" applyBorder="1" applyAlignment="1" applyProtection="1">
      <alignment vertical="center" shrinkToFit="1"/>
    </xf>
    <xf numFmtId="177" fontId="4" fillId="0" borderId="55" xfId="0" applyNumberFormat="1" applyFont="1" applyFill="1" applyBorder="1" applyAlignment="1" applyProtection="1">
      <alignment vertical="center" shrinkToFit="1"/>
    </xf>
    <xf numFmtId="177" fontId="4" fillId="0" borderId="57" xfId="0" applyNumberFormat="1" applyFont="1" applyFill="1" applyBorder="1" applyAlignment="1" applyProtection="1">
      <alignment vertical="center" shrinkToFit="1"/>
    </xf>
    <xf numFmtId="177" fontId="4" fillId="0" borderId="54" xfId="1" applyNumberFormat="1" applyFont="1" applyFill="1" applyBorder="1" applyAlignment="1">
      <alignment vertical="center" shrinkToFit="1"/>
    </xf>
    <xf numFmtId="177" fontId="4" fillId="0" borderId="57" xfId="1" applyNumberFormat="1" applyFont="1" applyFill="1" applyBorder="1" applyAlignment="1">
      <alignment vertical="center" shrinkToFit="1"/>
    </xf>
    <xf numFmtId="177" fontId="4" fillId="0" borderId="54" xfId="0" applyNumberFormat="1" applyFont="1" applyFill="1" applyBorder="1" applyAlignment="1">
      <alignment vertical="center" shrinkToFit="1"/>
    </xf>
    <xf numFmtId="177" fontId="4" fillId="0" borderId="57" xfId="0" applyNumberFormat="1" applyFont="1" applyFill="1" applyBorder="1" applyAlignment="1">
      <alignment vertical="center" shrinkToFit="1"/>
    </xf>
    <xf numFmtId="178" fontId="4" fillId="0" borderId="6" xfId="0" applyNumberFormat="1" applyFont="1" applyFill="1" applyBorder="1" applyAlignment="1" applyProtection="1">
      <alignment horizontal="center" vertical="center" shrinkToFit="1"/>
    </xf>
    <xf numFmtId="177" fontId="4" fillId="0" borderId="17" xfId="0" applyNumberFormat="1" applyFont="1" applyFill="1" applyBorder="1" applyAlignment="1" applyProtection="1">
      <alignment horizontal="center" vertical="center" shrinkToFit="1"/>
    </xf>
    <xf numFmtId="177" fontId="4" fillId="0" borderId="18" xfId="0" applyNumberFormat="1" applyFont="1" applyFill="1" applyBorder="1" applyAlignment="1" applyProtection="1">
      <alignment horizontal="center" vertical="center" shrinkToFit="1"/>
    </xf>
    <xf numFmtId="178" fontId="4" fillId="0" borderId="14" xfId="0" applyNumberFormat="1" applyFont="1" applyFill="1" applyBorder="1" applyAlignment="1" applyProtection="1">
      <alignment vertical="center" shrinkToFit="1"/>
    </xf>
    <xf numFmtId="177" fontId="4" fillId="0" borderId="13" xfId="1" applyNumberFormat="1" applyFont="1" applyFill="1" applyBorder="1" applyAlignment="1">
      <alignment vertical="center" shrinkToFit="1"/>
    </xf>
    <xf numFmtId="178" fontId="4" fillId="0" borderId="13" xfId="1" applyNumberFormat="1" applyFont="1" applyFill="1" applyBorder="1" applyAlignment="1">
      <alignment vertical="center" shrinkToFit="1"/>
    </xf>
    <xf numFmtId="177" fontId="4" fillId="0" borderId="15" xfId="1" applyNumberFormat="1" applyFont="1" applyFill="1" applyBorder="1" applyAlignment="1">
      <alignment vertical="center" shrinkToFit="1"/>
    </xf>
    <xf numFmtId="177" fontId="4" fillId="0" borderId="13" xfId="0" applyNumberFormat="1" applyFont="1" applyFill="1" applyBorder="1" applyAlignment="1">
      <alignment vertical="center" shrinkToFit="1"/>
    </xf>
    <xf numFmtId="177" fontId="4" fillId="0" borderId="15" xfId="0" applyNumberFormat="1" applyFont="1" applyFill="1" applyBorder="1" applyAlignment="1">
      <alignment vertical="center" shrinkToFit="1"/>
    </xf>
    <xf numFmtId="178" fontId="4" fillId="0" borderId="19" xfId="0" applyNumberFormat="1" applyFont="1" applyFill="1" applyBorder="1" applyAlignment="1">
      <alignment vertical="center" shrinkToFit="1"/>
    </xf>
    <xf numFmtId="178" fontId="4" fillId="0" borderId="20" xfId="1" applyNumberFormat="1" applyFont="1" applyFill="1" applyBorder="1" applyAlignment="1">
      <alignment vertical="center" shrinkToFit="1"/>
    </xf>
    <xf numFmtId="177" fontId="4" fillId="0" borderId="65" xfId="0" applyNumberFormat="1" applyFont="1" applyFill="1" applyBorder="1" applyAlignment="1" applyProtection="1">
      <alignment horizontal="center" vertical="center" shrinkToFit="1"/>
    </xf>
    <xf numFmtId="178" fontId="4" fillId="0" borderId="66" xfId="1" applyNumberFormat="1" applyFont="1" applyFill="1" applyBorder="1" applyAlignment="1">
      <alignment vertical="center"/>
    </xf>
    <xf numFmtId="177" fontId="4" fillId="0" borderId="67" xfId="1" applyNumberFormat="1" applyFont="1" applyFill="1" applyBorder="1" applyAlignment="1">
      <alignment vertical="center"/>
    </xf>
    <xf numFmtId="177" fontId="4" fillId="0" borderId="65" xfId="1" applyNumberFormat="1" applyFont="1" applyFill="1" applyBorder="1" applyAlignment="1">
      <alignment horizontal="center" vertical="center"/>
    </xf>
    <xf numFmtId="177" fontId="4" fillId="0" borderId="68" xfId="0" applyNumberFormat="1" applyFont="1" applyFill="1" applyBorder="1" applyAlignment="1" applyProtection="1">
      <alignment horizontal="center" vertical="center" shrinkToFit="1"/>
    </xf>
    <xf numFmtId="177" fontId="4" fillId="0" borderId="66" xfId="1" applyNumberFormat="1" applyFont="1" applyFill="1" applyBorder="1" applyAlignment="1">
      <alignment vertical="center"/>
    </xf>
    <xf numFmtId="177" fontId="4" fillId="0" borderId="69" xfId="1" applyNumberFormat="1" applyFont="1" applyFill="1" applyBorder="1" applyAlignment="1">
      <alignment horizontal="center" vertical="center"/>
    </xf>
    <xf numFmtId="177" fontId="4" fillId="0" borderId="67" xfId="0" applyNumberFormat="1" applyFont="1" applyFill="1" applyBorder="1" applyAlignment="1" applyProtection="1">
      <alignment horizontal="center" vertical="center" shrinkToFit="1"/>
    </xf>
    <xf numFmtId="177" fontId="4" fillId="0" borderId="70" xfId="0" applyNumberFormat="1" applyFont="1" applyBorder="1" applyAlignment="1" applyProtection="1">
      <alignment vertical="center"/>
    </xf>
    <xf numFmtId="177" fontId="4" fillId="0" borderId="70" xfId="0" applyNumberFormat="1" applyFont="1" applyBorder="1" applyAlignment="1" applyProtection="1">
      <alignment horizontal="center" vertical="center"/>
    </xf>
    <xf numFmtId="177" fontId="4" fillId="0" borderId="71" xfId="0" applyNumberFormat="1" applyFont="1" applyFill="1" applyBorder="1" applyAlignment="1" applyProtection="1">
      <alignment horizontal="center" vertical="center" shrinkToFit="1"/>
    </xf>
    <xf numFmtId="177" fontId="4" fillId="0" borderId="70" xfId="0" applyNumberFormat="1" applyFont="1" applyFill="1" applyBorder="1" applyAlignment="1" applyProtection="1">
      <alignment vertical="center" shrinkToFit="1"/>
    </xf>
    <xf numFmtId="177" fontId="4" fillId="0" borderId="72" xfId="0" applyNumberFormat="1" applyFont="1" applyFill="1" applyBorder="1" applyAlignment="1" applyProtection="1">
      <alignment horizontal="center" vertical="center" shrinkToFit="1"/>
    </xf>
    <xf numFmtId="177" fontId="4" fillId="0" borderId="70" xfId="0" applyNumberFormat="1" applyFont="1" applyFill="1" applyBorder="1" applyAlignment="1" applyProtection="1">
      <alignment horizontal="center" vertical="center" shrinkToFit="1"/>
    </xf>
    <xf numFmtId="177" fontId="4" fillId="0" borderId="66" xfId="0" applyNumberFormat="1" applyFont="1" applyFill="1" applyBorder="1" applyAlignment="1" applyProtection="1">
      <alignment vertical="center" shrinkToFit="1"/>
    </xf>
    <xf numFmtId="177" fontId="4" fillId="0" borderId="66" xfId="0" applyNumberFormat="1" applyFont="1" applyFill="1" applyBorder="1" applyAlignment="1">
      <alignment vertical="center" shrinkToFit="1"/>
    </xf>
    <xf numFmtId="177" fontId="4" fillId="0" borderId="65" xfId="0" applyNumberFormat="1" applyFont="1" applyFill="1" applyBorder="1" applyAlignment="1">
      <alignment horizontal="center" vertical="center" shrinkToFit="1"/>
    </xf>
    <xf numFmtId="177" fontId="4" fillId="0" borderId="69" xfId="0" applyNumberFormat="1" applyFont="1" applyFill="1" applyBorder="1" applyAlignment="1">
      <alignment horizontal="center" vertical="center" shrinkToFit="1"/>
    </xf>
    <xf numFmtId="177" fontId="4" fillId="0" borderId="72" xfId="0" applyNumberFormat="1" applyFont="1" applyBorder="1" applyAlignment="1" applyProtection="1">
      <alignment horizontal="center" vertical="center"/>
    </xf>
    <xf numFmtId="178" fontId="4" fillId="0" borderId="67" xfId="1" applyNumberFormat="1" applyFont="1" applyFill="1" applyBorder="1" applyAlignment="1">
      <alignment horizontal="center" vertical="center"/>
    </xf>
    <xf numFmtId="178" fontId="4" fillId="0" borderId="66" xfId="1" applyNumberFormat="1" applyFont="1" applyFill="1" applyBorder="1" applyAlignment="1">
      <alignment horizontal="center" vertical="center"/>
    </xf>
    <xf numFmtId="177" fontId="4" fillId="0" borderId="66" xfId="0" applyNumberFormat="1" applyFont="1" applyBorder="1" applyAlignment="1" applyProtection="1">
      <alignment horizontal="center" vertical="center"/>
    </xf>
    <xf numFmtId="178" fontId="4" fillId="0" borderId="67" xfId="1" applyNumberFormat="1" applyFont="1" applyFill="1" applyBorder="1" applyAlignment="1">
      <alignment vertical="center"/>
    </xf>
    <xf numFmtId="178" fontId="4" fillId="0" borderId="68" xfId="1" applyNumberFormat="1" applyFont="1" applyFill="1" applyBorder="1" applyAlignment="1">
      <alignment horizontal="center" vertical="center"/>
    </xf>
    <xf numFmtId="177" fontId="4" fillId="0" borderId="10" xfId="0" applyNumberFormat="1" applyFont="1" applyFill="1" applyBorder="1" applyAlignment="1" applyProtection="1">
      <alignment horizontal="center" vertical="center" shrinkToFit="1"/>
    </xf>
    <xf numFmtId="178" fontId="4" fillId="0" borderId="73" xfId="1" applyNumberFormat="1" applyFont="1" applyFill="1" applyBorder="1" applyAlignment="1">
      <alignment vertical="center"/>
    </xf>
    <xf numFmtId="177" fontId="4" fillId="0" borderId="74" xfId="1" applyNumberFormat="1" applyFont="1" applyFill="1" applyBorder="1" applyAlignment="1" applyProtection="1">
      <alignment vertical="center"/>
    </xf>
    <xf numFmtId="177" fontId="4" fillId="0" borderId="10" xfId="1" applyNumberFormat="1" applyFont="1" applyFill="1" applyBorder="1" applyAlignment="1" applyProtection="1">
      <alignment vertical="center"/>
    </xf>
    <xf numFmtId="177" fontId="4" fillId="0" borderId="75" xfId="0" applyNumberFormat="1" applyFont="1" applyFill="1" applyBorder="1" applyAlignment="1" applyProtection="1">
      <alignment horizontal="center" vertical="center" shrinkToFit="1"/>
    </xf>
    <xf numFmtId="177" fontId="4" fillId="0" borderId="73" xfId="1" applyNumberFormat="1" applyFont="1" applyFill="1" applyBorder="1" applyAlignment="1" applyProtection="1">
      <alignment vertical="center"/>
    </xf>
    <xf numFmtId="177" fontId="4" fillId="0" borderId="76" xfId="1" applyNumberFormat="1" applyFont="1" applyFill="1" applyBorder="1" applyAlignment="1" applyProtection="1">
      <alignment vertical="center"/>
    </xf>
    <xf numFmtId="177" fontId="4" fillId="0" borderId="74" xfId="0" applyNumberFormat="1" applyFont="1" applyFill="1" applyBorder="1" applyAlignment="1" applyProtection="1">
      <alignment horizontal="center" vertical="center" shrinkToFit="1"/>
    </xf>
    <xf numFmtId="177" fontId="4" fillId="0" borderId="7" xfId="0" applyNumberFormat="1" applyFont="1" applyBorder="1" applyAlignment="1" applyProtection="1">
      <alignment vertical="center"/>
    </xf>
    <xf numFmtId="177" fontId="4" fillId="0" borderId="77" xfId="0" applyNumberFormat="1" applyFont="1" applyFill="1" applyBorder="1" applyAlignment="1" applyProtection="1">
      <alignment horizontal="center" vertical="center" shrinkToFit="1"/>
    </xf>
    <xf numFmtId="177" fontId="4" fillId="0" borderId="7" xfId="0" applyNumberFormat="1" applyFont="1" applyFill="1" applyBorder="1" applyAlignment="1" applyProtection="1">
      <alignment vertical="center" shrinkToFit="1"/>
    </xf>
    <xf numFmtId="177" fontId="4" fillId="0" borderId="78" xfId="0" applyNumberFormat="1" applyFont="1" applyFill="1" applyBorder="1" applyAlignment="1" applyProtection="1">
      <alignment vertical="center" shrinkToFit="1"/>
    </xf>
    <xf numFmtId="177" fontId="4" fillId="0" borderId="73" xfId="0" applyNumberFormat="1" applyFont="1" applyFill="1" applyBorder="1" applyAlignment="1" applyProtection="1">
      <alignment vertical="center" shrinkToFit="1"/>
    </xf>
    <xf numFmtId="177" fontId="4" fillId="0" borderId="73" xfId="0" applyNumberFormat="1" applyFont="1" applyFill="1" applyBorder="1" applyAlignment="1">
      <alignment vertical="center" shrinkToFit="1"/>
    </xf>
    <xf numFmtId="177" fontId="4" fillId="0" borderId="10" xfId="0" applyNumberFormat="1" applyFont="1" applyFill="1" applyBorder="1" applyAlignment="1">
      <alignment vertical="center" shrinkToFit="1"/>
    </xf>
    <xf numFmtId="177" fontId="4" fillId="0" borderId="76" xfId="0" applyNumberFormat="1" applyFont="1" applyFill="1" applyBorder="1" applyAlignment="1">
      <alignment vertical="center" shrinkToFit="1"/>
    </xf>
    <xf numFmtId="177" fontId="4" fillId="0" borderId="78" xfId="0" applyNumberFormat="1" applyFont="1" applyBorder="1" applyAlignment="1" applyProtection="1">
      <alignment vertical="center"/>
    </xf>
    <xf numFmtId="178" fontId="4" fillId="0" borderId="74" xfId="1" applyNumberFormat="1" applyFont="1" applyFill="1" applyBorder="1" applyAlignment="1">
      <alignment horizontal="center" vertical="center"/>
    </xf>
    <xf numFmtId="177" fontId="4" fillId="0" borderId="7" xfId="0" applyNumberFormat="1" applyFont="1" applyBorder="1" applyAlignment="1" applyProtection="1">
      <alignment horizontal="center" vertical="center"/>
    </xf>
    <xf numFmtId="178" fontId="4" fillId="0" borderId="73" xfId="1" applyNumberFormat="1" applyFont="1" applyFill="1" applyBorder="1" applyAlignment="1">
      <alignment horizontal="center" vertical="center"/>
    </xf>
    <xf numFmtId="177" fontId="4" fillId="0" borderId="73" xfId="0" applyNumberFormat="1" applyFont="1" applyBorder="1" applyAlignment="1" applyProtection="1">
      <alignment horizontal="center" vertical="center"/>
    </xf>
    <xf numFmtId="178" fontId="4" fillId="0" borderId="74" xfId="1" applyNumberFormat="1" applyFont="1" applyFill="1" applyBorder="1" applyAlignment="1">
      <alignment vertical="center"/>
    </xf>
    <xf numFmtId="178" fontId="4" fillId="0" borderId="75" xfId="1" applyNumberFormat="1" applyFont="1" applyFill="1" applyBorder="1" applyAlignment="1">
      <alignment horizontal="center" vertical="center"/>
    </xf>
    <xf numFmtId="0" fontId="4" fillId="0" borderId="0" xfId="0" applyNumberFormat="1" applyFont="1" applyBorder="1" applyAlignment="1">
      <alignment vertical="center"/>
    </xf>
    <xf numFmtId="177" fontId="18" fillId="0" borderId="0" xfId="0" applyNumberFormat="1" applyFont="1" applyFill="1" applyBorder="1" applyAlignment="1" applyProtection="1">
      <alignment horizontal="center" vertical="center" shrinkToFit="1"/>
    </xf>
    <xf numFmtId="178" fontId="18" fillId="0" borderId="0" xfId="1" applyNumberFormat="1" applyFont="1" applyFill="1" applyBorder="1" applyAlignment="1">
      <alignment vertical="center"/>
    </xf>
    <xf numFmtId="177" fontId="18" fillId="0" borderId="0" xfId="1" applyNumberFormat="1" applyFont="1" applyFill="1" applyBorder="1" applyAlignment="1" applyProtection="1">
      <alignment vertical="center"/>
    </xf>
    <xf numFmtId="177" fontId="18" fillId="0" borderId="0" xfId="0" applyNumberFormat="1" applyFont="1" applyBorder="1" applyAlignment="1" applyProtection="1">
      <alignment vertical="center"/>
    </xf>
    <xf numFmtId="177" fontId="18" fillId="0" borderId="0" xfId="0" applyNumberFormat="1" applyFont="1" applyFill="1" applyBorder="1" applyAlignment="1" applyProtection="1">
      <alignment vertical="center" shrinkToFit="1"/>
    </xf>
    <xf numFmtId="177" fontId="18" fillId="0" borderId="0" xfId="0" applyNumberFormat="1" applyFont="1" applyFill="1" applyBorder="1" applyAlignment="1">
      <alignment vertical="center" shrinkToFit="1"/>
    </xf>
    <xf numFmtId="178" fontId="18" fillId="0" borderId="0" xfId="1" applyNumberFormat="1" applyFont="1" applyFill="1" applyBorder="1" applyAlignment="1">
      <alignment horizontal="center" vertical="center"/>
    </xf>
    <xf numFmtId="177" fontId="18" fillId="0" borderId="0" xfId="0" applyNumberFormat="1" applyFont="1" applyBorder="1" applyAlignment="1" applyProtection="1">
      <alignment horizontal="center" vertical="center"/>
    </xf>
    <xf numFmtId="0" fontId="18" fillId="0" borderId="0" xfId="0" applyNumberFormat="1" applyFont="1" applyFill="1" applyAlignment="1"/>
    <xf numFmtId="177" fontId="18" fillId="0" borderId="0" xfId="0" applyNumberFormat="1" applyFont="1" applyFill="1"/>
    <xf numFmtId="179" fontId="18" fillId="0" borderId="0" xfId="0" applyNumberFormat="1" applyFont="1" applyFill="1"/>
    <xf numFmtId="0" fontId="18" fillId="0" borderId="0" xfId="1" applyNumberFormat="1" applyFont="1" applyFill="1" applyBorder="1" applyAlignment="1">
      <alignment vertical="center"/>
    </xf>
    <xf numFmtId="0" fontId="18" fillId="0" borderId="0" xfId="0" applyNumberFormat="1" applyFont="1" applyBorder="1" applyAlignment="1" applyProtection="1">
      <alignment vertical="center"/>
    </xf>
    <xf numFmtId="0" fontId="18" fillId="0" borderId="0" xfId="0" applyNumberFormat="1" applyFont="1" applyFill="1" applyAlignment="1" applyProtection="1">
      <alignment horizontal="center"/>
    </xf>
    <xf numFmtId="0" fontId="18" fillId="0" borderId="0" xfId="0" applyNumberFormat="1" applyFont="1" applyFill="1" applyAlignment="1" applyProtection="1"/>
    <xf numFmtId="0" fontId="18" fillId="0" borderId="0" xfId="0" applyNumberFormat="1" applyFont="1" applyFill="1" applyBorder="1" applyAlignment="1" applyProtection="1"/>
    <xf numFmtId="0" fontId="24" fillId="0" borderId="0" xfId="0" applyFont="1" applyFill="1"/>
    <xf numFmtId="177" fontId="24" fillId="0" borderId="0" xfId="0" applyNumberFormat="1" applyFont="1" applyFill="1" applyAlignment="1"/>
    <xf numFmtId="178" fontId="24" fillId="0" borderId="0" xfId="0" applyNumberFormat="1" applyFont="1" applyFill="1"/>
    <xf numFmtId="1" fontId="25" fillId="0" borderId="0" xfId="0" applyNumberFormat="1" applyFont="1" applyFill="1" applyBorder="1" applyProtection="1"/>
    <xf numFmtId="1" fontId="25" fillId="0" borderId="0" xfId="0" applyNumberFormat="1" applyFont="1" applyFill="1" applyBorder="1" applyAlignment="1" applyProtection="1">
      <alignment horizontal="right"/>
    </xf>
    <xf numFmtId="177" fontId="25" fillId="0" borderId="0" xfId="0" applyNumberFormat="1" applyFont="1" applyFill="1" applyBorder="1" applyAlignment="1" applyProtection="1">
      <alignment horizontal="right"/>
    </xf>
    <xf numFmtId="178" fontId="25" fillId="0" borderId="0" xfId="0" applyNumberFormat="1" applyFont="1" applyFill="1" applyAlignment="1">
      <alignment horizontal="right"/>
    </xf>
    <xf numFmtId="177" fontId="25" fillId="0" borderId="0" xfId="0" applyNumberFormat="1" applyFont="1" applyFill="1" applyAlignment="1">
      <alignment horizontal="right"/>
    </xf>
    <xf numFmtId="178" fontId="25" fillId="0" borderId="0" xfId="0" applyNumberFormat="1" applyFont="1" applyFill="1" applyBorder="1" applyAlignment="1" applyProtection="1">
      <alignment horizontal="right"/>
    </xf>
    <xf numFmtId="0" fontId="25" fillId="0" borderId="0" xfId="0" applyFont="1" applyFill="1" applyAlignment="1">
      <alignment horizontal="right"/>
    </xf>
    <xf numFmtId="0" fontId="26" fillId="0" borderId="0" xfId="0" applyFont="1" applyFill="1" applyAlignment="1">
      <alignment horizontal="right"/>
    </xf>
    <xf numFmtId="0" fontId="25" fillId="0" borderId="0" xfId="0" applyFont="1" applyFill="1"/>
    <xf numFmtId="0" fontId="27" fillId="0" borderId="17" xfId="0" applyNumberFormat="1" applyFont="1" applyFill="1" applyBorder="1" applyAlignment="1" applyProtection="1">
      <alignment horizontal="center" vertical="center" wrapText="1"/>
    </xf>
    <xf numFmtId="0" fontId="28" fillId="0" borderId="6" xfId="0" applyNumberFormat="1" applyFont="1" applyBorder="1" applyAlignment="1" applyProtection="1">
      <alignment horizontal="center" vertical="center"/>
    </xf>
    <xf numFmtId="0" fontId="28" fillId="0" borderId="8"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0" fontId="28" fillId="0" borderId="9" xfId="0" applyNumberFormat="1" applyFont="1" applyFill="1" applyBorder="1" applyAlignment="1" applyProtection="1">
      <alignment horizontal="center" vertical="top" wrapText="1"/>
    </xf>
    <xf numFmtId="177" fontId="27" fillId="0" borderId="6" xfId="0" applyNumberFormat="1" applyFont="1" applyBorder="1" applyAlignment="1" applyProtection="1">
      <alignment vertical="center"/>
    </xf>
    <xf numFmtId="178" fontId="27" fillId="0" borderId="17" xfId="0" applyNumberFormat="1" applyFont="1" applyBorder="1" applyAlignment="1" applyProtection="1">
      <alignment vertical="center"/>
    </xf>
    <xf numFmtId="177" fontId="27" fillId="0" borderId="17" xfId="0" applyNumberFormat="1" applyFont="1" applyBorder="1" applyAlignment="1" applyProtection="1">
      <alignment vertical="center"/>
    </xf>
    <xf numFmtId="177" fontId="27" fillId="0" borderId="4" xfId="0" applyNumberFormat="1" applyFont="1" applyBorder="1" applyAlignment="1" applyProtection="1">
      <alignment vertical="center"/>
    </xf>
    <xf numFmtId="176" fontId="27" fillId="0" borderId="17" xfId="0" applyNumberFormat="1" applyFont="1" applyBorder="1" applyAlignment="1" applyProtection="1">
      <alignment vertical="center"/>
    </xf>
    <xf numFmtId="177" fontId="27" fillId="0" borderId="15" xfId="0" applyNumberFormat="1" applyFont="1" applyFill="1" applyBorder="1" applyAlignment="1" applyProtection="1">
      <alignment vertical="center"/>
    </xf>
    <xf numFmtId="178" fontId="27" fillId="0" borderId="6" xfId="1" applyNumberFormat="1" applyFont="1" applyFill="1" applyBorder="1" applyAlignment="1" applyProtection="1">
      <alignment vertical="center"/>
    </xf>
    <xf numFmtId="177" fontId="27" fillId="0" borderId="17" xfId="0" applyNumberFormat="1" applyFont="1" applyFill="1" applyBorder="1" applyAlignment="1" applyProtection="1">
      <alignment vertical="center"/>
    </xf>
    <xf numFmtId="177" fontId="27" fillId="0" borderId="18" xfId="0" applyNumberFormat="1" applyFont="1" applyFill="1" applyBorder="1" applyAlignment="1" applyProtection="1">
      <alignment vertical="center"/>
    </xf>
    <xf numFmtId="177" fontId="27" fillId="0" borderId="4" xfId="0" applyNumberFormat="1" applyFont="1" applyFill="1" applyBorder="1" applyAlignment="1" applyProtection="1">
      <alignment vertical="center" shrinkToFit="1"/>
    </xf>
    <xf numFmtId="178" fontId="27" fillId="0" borderId="17" xfId="0" applyNumberFormat="1" applyFont="1" applyFill="1" applyBorder="1" applyAlignment="1" applyProtection="1">
      <alignment vertical="center" shrinkToFit="1"/>
    </xf>
    <xf numFmtId="177" fontId="27" fillId="0" borderId="17" xfId="0" applyNumberFormat="1" applyFont="1" applyFill="1" applyBorder="1" applyAlignment="1" applyProtection="1">
      <alignment vertical="center" shrinkToFit="1"/>
    </xf>
    <xf numFmtId="177" fontId="27" fillId="0" borderId="18" xfId="0" applyNumberFormat="1" applyFont="1" applyFill="1" applyBorder="1" applyAlignment="1" applyProtection="1">
      <alignment vertical="center" shrinkToFit="1"/>
    </xf>
    <xf numFmtId="177" fontId="27" fillId="0" borderId="6" xfId="0" applyNumberFormat="1" applyFont="1" applyFill="1" applyBorder="1" applyAlignment="1" applyProtection="1">
      <alignment vertical="center" shrinkToFit="1"/>
    </xf>
    <xf numFmtId="177" fontId="27" fillId="0" borderId="15" xfId="0" applyNumberFormat="1" applyFont="1" applyFill="1" applyBorder="1" applyAlignment="1" applyProtection="1">
      <alignment horizontal="center" vertical="center" shrinkToFit="1"/>
    </xf>
    <xf numFmtId="178" fontId="27" fillId="0" borderId="6" xfId="1" applyNumberFormat="1" applyFont="1" applyFill="1" applyBorder="1" applyAlignment="1">
      <alignment vertical="center" shrinkToFit="1"/>
    </xf>
    <xf numFmtId="177" fontId="27" fillId="0" borderId="14" xfId="0" applyNumberFormat="1" applyFont="1" applyFill="1" applyBorder="1" applyAlignment="1">
      <alignment vertical="center" shrinkToFit="1"/>
    </xf>
    <xf numFmtId="177" fontId="27" fillId="0" borderId="16" xfId="0" applyNumberFormat="1" applyFont="1" applyFill="1" applyBorder="1" applyAlignment="1">
      <alignment vertical="center" shrinkToFit="1"/>
    </xf>
    <xf numFmtId="177" fontId="27" fillId="0" borderId="13" xfId="0" applyNumberFormat="1" applyFont="1" applyFill="1" applyBorder="1" applyAlignment="1" applyProtection="1">
      <alignment horizontal="center" vertical="center" shrinkToFit="1"/>
    </xf>
    <xf numFmtId="177" fontId="27" fillId="0" borderId="14" xfId="0" applyNumberFormat="1" applyFont="1" applyBorder="1" applyAlignment="1" applyProtection="1">
      <alignment vertical="center"/>
    </xf>
    <xf numFmtId="177" fontId="27" fillId="0" borderId="6" xfId="0" applyNumberFormat="1" applyFont="1" applyFill="1" applyBorder="1" applyAlignment="1">
      <alignment vertical="center" shrinkToFit="1"/>
    </xf>
    <xf numFmtId="177" fontId="27" fillId="0" borderId="18" xfId="0" applyNumberFormat="1" applyFont="1" applyBorder="1" applyAlignment="1" applyProtection="1">
      <alignment vertical="center"/>
    </xf>
    <xf numFmtId="178" fontId="27" fillId="0" borderId="13" xfId="0" applyNumberFormat="1" applyFont="1" applyFill="1" applyBorder="1" applyAlignment="1" applyProtection="1">
      <alignment horizontal="center" vertical="center" shrinkToFit="1"/>
    </xf>
    <xf numFmtId="178" fontId="27" fillId="0" borderId="13" xfId="0" applyNumberFormat="1" applyFont="1" applyBorder="1" applyAlignment="1" applyProtection="1">
      <alignment vertical="center"/>
    </xf>
    <xf numFmtId="178" fontId="27" fillId="0" borderId="4" xfId="0" applyNumberFormat="1" applyFont="1" applyBorder="1" applyAlignment="1" applyProtection="1">
      <alignment vertical="center"/>
    </xf>
    <xf numFmtId="178" fontId="27" fillId="0" borderId="6" xfId="0" applyNumberFormat="1" applyFont="1" applyBorder="1" applyAlignment="1" applyProtection="1">
      <alignment vertical="center"/>
    </xf>
    <xf numFmtId="178" fontId="25" fillId="0" borderId="0" xfId="0" applyNumberFormat="1" applyFont="1" applyFill="1"/>
    <xf numFmtId="0" fontId="28" fillId="0" borderId="2" xfId="0" applyNumberFormat="1" applyFont="1" applyFill="1" applyBorder="1" applyAlignment="1" applyProtection="1">
      <alignment vertical="center"/>
    </xf>
    <xf numFmtId="177" fontId="27" fillId="0" borderId="23" xfId="0" applyNumberFormat="1" applyFont="1" applyBorder="1" applyAlignment="1" applyProtection="1">
      <alignment vertical="center"/>
    </xf>
    <xf numFmtId="178" fontId="27" fillId="0" borderId="27" xfId="0" applyNumberFormat="1" applyFont="1" applyBorder="1" applyAlignment="1" applyProtection="1">
      <alignment vertical="center"/>
    </xf>
    <xf numFmtId="177" fontId="27" fillId="0" borderId="27" xfId="0" applyNumberFormat="1" applyFont="1" applyBorder="1" applyAlignment="1" applyProtection="1">
      <alignment vertical="center"/>
    </xf>
    <xf numFmtId="177" fontId="27" fillId="0" borderId="28" xfId="0" applyNumberFormat="1" applyFont="1" applyBorder="1" applyAlignment="1" applyProtection="1">
      <alignment vertical="center"/>
    </xf>
    <xf numFmtId="176" fontId="27" fillId="0" borderId="27" xfId="0" applyNumberFormat="1" applyFont="1" applyBorder="1" applyAlignment="1" applyProtection="1">
      <alignment vertical="center"/>
    </xf>
    <xf numFmtId="177" fontId="27" fillId="0" borderId="25" xfId="0" applyNumberFormat="1" applyFont="1" applyFill="1" applyBorder="1" applyAlignment="1" applyProtection="1">
      <alignment vertical="center"/>
    </xf>
    <xf numFmtId="178" fontId="27" fillId="0" borderId="23" xfId="1" applyNumberFormat="1" applyFont="1" applyFill="1" applyBorder="1" applyAlignment="1" applyProtection="1">
      <alignment vertical="center"/>
    </xf>
    <xf numFmtId="177" fontId="27" fillId="0" borderId="27" xfId="0" applyNumberFormat="1" applyFont="1" applyFill="1" applyBorder="1" applyAlignment="1" applyProtection="1">
      <alignment vertical="center"/>
    </xf>
    <xf numFmtId="177" fontId="27" fillId="0" borderId="29" xfId="0" applyNumberFormat="1" applyFont="1" applyFill="1" applyBorder="1" applyAlignment="1" applyProtection="1">
      <alignment vertical="center"/>
    </xf>
    <xf numFmtId="177" fontId="27" fillId="0" borderId="28" xfId="0" applyNumberFormat="1" applyFont="1" applyFill="1" applyBorder="1" applyAlignment="1" applyProtection="1">
      <alignment vertical="center" shrinkToFit="1"/>
    </xf>
    <xf numFmtId="178" fontId="27" fillId="0" borderId="27" xfId="0" applyNumberFormat="1" applyFont="1" applyFill="1" applyBorder="1" applyAlignment="1" applyProtection="1">
      <alignment vertical="center" shrinkToFit="1"/>
    </xf>
    <xf numFmtId="177" fontId="27" fillId="0" borderId="27" xfId="0" applyNumberFormat="1" applyFont="1" applyFill="1" applyBorder="1" applyAlignment="1" applyProtection="1">
      <alignment vertical="center" shrinkToFit="1"/>
    </xf>
    <xf numFmtId="177" fontId="27" fillId="0" borderId="29" xfId="0" applyNumberFormat="1" applyFont="1" applyFill="1" applyBorder="1" applyAlignment="1" applyProtection="1">
      <alignment vertical="center" shrinkToFit="1"/>
    </xf>
    <xf numFmtId="177" fontId="27" fillId="0" borderId="22" xfId="0" applyNumberFormat="1" applyFont="1" applyFill="1" applyBorder="1" applyAlignment="1">
      <alignment vertical="center" shrinkToFit="1"/>
    </xf>
    <xf numFmtId="178" fontId="27" fillId="0" borderId="23" xfId="0" applyNumberFormat="1" applyFont="1" applyFill="1" applyBorder="1" applyAlignment="1">
      <alignment vertical="center" shrinkToFit="1"/>
    </xf>
    <xf numFmtId="177" fontId="27" fillId="0" borderId="25" xfId="0" applyNumberFormat="1" applyFont="1" applyFill="1" applyBorder="1" applyAlignment="1">
      <alignment vertical="center" shrinkToFit="1"/>
    </xf>
    <xf numFmtId="177" fontId="27" fillId="0" borderId="25" xfId="0" applyNumberFormat="1" applyFont="1" applyFill="1" applyBorder="1" applyAlignment="1">
      <alignment horizontal="center" vertical="center" shrinkToFit="1"/>
    </xf>
    <xf numFmtId="177" fontId="27" fillId="0" borderId="33" xfId="0" applyNumberFormat="1" applyFont="1" applyFill="1" applyBorder="1" applyAlignment="1">
      <alignment horizontal="center" vertical="center" shrinkToFit="1"/>
    </xf>
    <xf numFmtId="178" fontId="27" fillId="0" borderId="31" xfId="1" applyNumberFormat="1" applyFont="1" applyFill="1" applyBorder="1" applyAlignment="1">
      <alignment vertical="center" shrinkToFit="1"/>
    </xf>
    <xf numFmtId="177" fontId="27" fillId="0" borderId="32" xfId="0" applyNumberFormat="1" applyFont="1" applyFill="1" applyBorder="1" applyAlignment="1">
      <alignment vertical="center" shrinkToFit="1"/>
    </xf>
    <xf numFmtId="177" fontId="27" fillId="0" borderId="34" xfId="0" applyNumberFormat="1" applyFont="1" applyFill="1" applyBorder="1" applyAlignment="1">
      <alignment vertical="center" shrinkToFit="1"/>
    </xf>
    <xf numFmtId="177" fontId="27" fillId="0" borderId="30" xfId="0" applyNumberFormat="1" applyFont="1" applyFill="1" applyBorder="1" applyAlignment="1">
      <alignment horizontal="center" vertical="center" shrinkToFit="1"/>
    </xf>
    <xf numFmtId="177" fontId="27" fillId="0" borderId="31" xfId="0" applyNumberFormat="1" applyFont="1" applyFill="1" applyBorder="1" applyAlignment="1">
      <alignment vertical="center" shrinkToFit="1"/>
    </xf>
    <xf numFmtId="178" fontId="27" fillId="0" borderId="31" xfId="1" quotePrefix="1" applyNumberFormat="1" applyFont="1" applyFill="1" applyBorder="1" applyAlignment="1">
      <alignment horizontal="center" vertical="center" shrinkToFit="1"/>
    </xf>
    <xf numFmtId="177" fontId="27" fillId="0" borderId="32" xfId="0" applyNumberFormat="1" applyFont="1" applyFill="1" applyBorder="1" applyAlignment="1">
      <alignment horizontal="center" vertical="center" shrinkToFit="1"/>
    </xf>
    <xf numFmtId="177" fontId="27" fillId="0" borderId="2" xfId="0" applyNumberFormat="1" applyFont="1" applyFill="1" applyBorder="1" applyAlignment="1">
      <alignment horizontal="center" vertical="center" shrinkToFit="1"/>
    </xf>
    <xf numFmtId="178" fontId="27" fillId="0" borderId="30" xfId="0" applyNumberFormat="1" applyFont="1" applyFill="1" applyBorder="1" applyAlignment="1">
      <alignment horizontal="center" vertical="center" shrinkToFit="1"/>
    </xf>
    <xf numFmtId="178" fontId="27" fillId="0" borderId="42" xfId="0" applyNumberFormat="1" applyFont="1" applyFill="1" applyBorder="1" applyAlignment="1" applyProtection="1">
      <alignment horizontal="center" vertical="center" shrinkToFit="1"/>
    </xf>
    <xf numFmtId="177" fontId="27" fillId="0" borderId="35" xfId="0" applyNumberFormat="1" applyFont="1" applyFill="1" applyBorder="1" applyAlignment="1">
      <alignment horizontal="center" vertical="center" shrinkToFit="1"/>
    </xf>
    <xf numFmtId="178" fontId="27" fillId="0" borderId="37" xfId="0" applyNumberFormat="1" applyFont="1" applyFill="1" applyBorder="1" applyAlignment="1" applyProtection="1">
      <alignment horizontal="center" vertical="center" shrinkToFit="1"/>
    </xf>
    <xf numFmtId="178" fontId="27" fillId="0" borderId="43" xfId="0" applyNumberFormat="1" applyFont="1" applyFill="1" applyBorder="1" applyAlignment="1" applyProtection="1">
      <alignment horizontal="center" vertical="center" shrinkToFit="1"/>
    </xf>
    <xf numFmtId="178" fontId="27" fillId="0" borderId="38" xfId="0" applyNumberFormat="1" applyFont="1" applyFill="1" applyBorder="1" applyAlignment="1" applyProtection="1">
      <alignment horizontal="center" vertical="center" shrinkToFit="1"/>
    </xf>
    <xf numFmtId="0" fontId="28" fillId="0" borderId="3" xfId="0" applyNumberFormat="1" applyFont="1" applyFill="1" applyBorder="1" applyAlignment="1" applyProtection="1">
      <alignment vertical="center"/>
    </xf>
    <xf numFmtId="177" fontId="27" fillId="0" borderId="23" xfId="0" applyNumberFormat="1" applyFont="1" applyFill="1" applyBorder="1" applyAlignment="1" applyProtection="1">
      <alignment vertical="center" shrinkToFit="1"/>
    </xf>
    <xf numFmtId="177" fontId="27" fillId="0" borderId="28" xfId="0" applyNumberFormat="1" applyFont="1" applyFill="1" applyBorder="1" applyAlignment="1" applyProtection="1">
      <alignment horizontal="center" vertical="center" shrinkToFit="1"/>
    </xf>
    <xf numFmtId="177" fontId="27" fillId="0" borderId="40" xfId="0" applyNumberFormat="1" applyFont="1" applyFill="1" applyBorder="1" applyAlignment="1" applyProtection="1">
      <alignment horizontal="center" vertical="center" shrinkToFit="1"/>
    </xf>
    <xf numFmtId="178" fontId="27" fillId="0" borderId="38" xfId="1" applyNumberFormat="1" applyFont="1" applyFill="1" applyBorder="1" applyAlignment="1">
      <alignment vertical="center" shrinkToFit="1"/>
    </xf>
    <xf numFmtId="177" fontId="27" fillId="0" borderId="39" xfId="0" applyNumberFormat="1" applyFont="1" applyFill="1" applyBorder="1" applyAlignment="1">
      <alignment vertical="center" shrinkToFit="1"/>
    </xf>
    <xf numFmtId="177" fontId="27" fillId="0" borderId="41" xfId="0" applyNumberFormat="1" applyFont="1" applyFill="1" applyBorder="1" applyAlignment="1">
      <alignment vertical="center" shrinkToFit="1"/>
    </xf>
    <xf numFmtId="177" fontId="27" fillId="0" borderId="37" xfId="0" applyNumberFormat="1" applyFont="1" applyFill="1" applyBorder="1" applyAlignment="1" applyProtection="1">
      <alignment horizontal="center" vertical="center" shrinkToFit="1"/>
    </xf>
    <xf numFmtId="177" fontId="27" fillId="0" borderId="38" xfId="0" applyNumberFormat="1" applyFont="1" applyFill="1" applyBorder="1" applyAlignment="1">
      <alignment vertical="center" shrinkToFit="1"/>
    </xf>
    <xf numFmtId="178" fontId="27" fillId="0" borderId="38" xfId="1" quotePrefix="1" applyNumberFormat="1" applyFont="1" applyFill="1" applyBorder="1" applyAlignment="1">
      <alignment horizontal="center" vertical="center" shrinkToFit="1"/>
    </xf>
    <xf numFmtId="177" fontId="27" fillId="0" borderId="39" xfId="0" applyNumberFormat="1" applyFont="1" applyFill="1" applyBorder="1" applyAlignment="1">
      <alignment horizontal="center" vertical="center" shrinkToFit="1"/>
    </xf>
    <xf numFmtId="177" fontId="27" fillId="0" borderId="3" xfId="0" applyNumberFormat="1" applyFont="1" applyFill="1" applyBorder="1" applyAlignment="1">
      <alignment horizontal="center" vertical="center" shrinkToFit="1"/>
    </xf>
    <xf numFmtId="177" fontId="27" fillId="0" borderId="42" xfId="0" applyNumberFormat="1" applyFont="1" applyFill="1" applyBorder="1" applyAlignment="1">
      <alignment horizontal="center" vertical="center" shrinkToFit="1"/>
    </xf>
    <xf numFmtId="0" fontId="28" fillId="0" borderId="3" xfId="0" applyNumberFormat="1" applyFont="1" applyFill="1" applyBorder="1" applyAlignment="1" applyProtection="1">
      <alignment vertical="center" wrapText="1"/>
    </xf>
    <xf numFmtId="178" fontId="27" fillId="0" borderId="39" xfId="0" applyNumberFormat="1" applyFont="1" applyFill="1" applyBorder="1" applyAlignment="1" applyProtection="1">
      <alignment horizontal="center" vertical="center" shrinkToFit="1"/>
    </xf>
    <xf numFmtId="177" fontId="27" fillId="0" borderId="39" xfId="0" applyNumberFormat="1" applyFont="1" applyFill="1" applyBorder="1" applyAlignment="1" applyProtection="1">
      <alignment horizontal="center" vertical="center" shrinkToFit="1"/>
    </xf>
    <xf numFmtId="177" fontId="27" fillId="0" borderId="3" xfId="0" applyNumberFormat="1" applyFont="1" applyFill="1" applyBorder="1" applyAlignment="1" applyProtection="1">
      <alignment horizontal="center" vertical="center" shrinkToFit="1"/>
    </xf>
    <xf numFmtId="177" fontId="27" fillId="0" borderId="41" xfId="0" applyNumberFormat="1" applyFont="1" applyFill="1" applyBorder="1" applyAlignment="1">
      <alignment horizontal="center" vertical="center" shrinkToFit="1"/>
    </xf>
    <xf numFmtId="177" fontId="27" fillId="0" borderId="38" xfId="0" applyNumberFormat="1" applyFont="1" applyFill="1" applyBorder="1" applyAlignment="1">
      <alignment horizontal="center" vertical="center" shrinkToFit="1"/>
    </xf>
    <xf numFmtId="177" fontId="27" fillId="0" borderId="25" xfId="0" applyNumberFormat="1" applyFont="1" applyFill="1" applyBorder="1" applyAlignment="1" applyProtection="1">
      <alignment horizontal="center" vertical="center" shrinkToFit="1"/>
    </xf>
    <xf numFmtId="177" fontId="27" fillId="0" borderId="24" xfId="0" applyNumberFormat="1" applyFont="1" applyFill="1" applyBorder="1" applyAlignment="1" applyProtection="1">
      <alignment horizontal="center" vertical="center" shrinkToFit="1"/>
    </xf>
    <xf numFmtId="177" fontId="27" fillId="0" borderId="29" xfId="0" applyNumberFormat="1" applyFont="1" applyFill="1" applyBorder="1" applyAlignment="1" applyProtection="1">
      <alignment horizontal="center" vertical="center" shrinkToFit="1"/>
    </xf>
    <xf numFmtId="0" fontId="28" fillId="0" borderId="5" xfId="0" applyNumberFormat="1" applyFont="1" applyFill="1" applyBorder="1" applyAlignment="1" applyProtection="1">
      <alignment vertical="center" wrapText="1"/>
    </xf>
    <xf numFmtId="177" fontId="27" fillId="0" borderId="4" xfId="0" applyNumberFormat="1" applyFont="1" applyFill="1" applyBorder="1" applyAlignment="1" applyProtection="1">
      <alignment horizontal="center" vertical="center" shrinkToFit="1"/>
    </xf>
    <xf numFmtId="177" fontId="27" fillId="0" borderId="47" xfId="0" applyNumberFormat="1" applyFont="1" applyFill="1" applyBorder="1" applyAlignment="1" applyProtection="1">
      <alignment horizontal="center" vertical="center" shrinkToFit="1"/>
    </xf>
    <xf numFmtId="178" fontId="27" fillId="0" borderId="45" xfId="1" applyNumberFormat="1" applyFont="1" applyFill="1" applyBorder="1" applyAlignment="1">
      <alignment vertical="center" shrinkToFit="1"/>
    </xf>
    <xf numFmtId="177" fontId="27" fillId="0" borderId="46" xfId="0" applyNumberFormat="1" applyFont="1" applyFill="1" applyBorder="1" applyAlignment="1">
      <alignment vertical="center" shrinkToFit="1"/>
    </xf>
    <xf numFmtId="177" fontId="27" fillId="0" borderId="48" xfId="0" applyNumberFormat="1" applyFont="1" applyFill="1" applyBorder="1" applyAlignment="1">
      <alignment vertical="center" shrinkToFit="1"/>
    </xf>
    <xf numFmtId="177" fontId="27" fillId="0" borderId="44" xfId="0" applyNumberFormat="1" applyFont="1" applyFill="1" applyBorder="1" applyAlignment="1" applyProtection="1">
      <alignment horizontal="center" vertical="center" shrinkToFit="1"/>
    </xf>
    <xf numFmtId="177" fontId="27" fillId="0" borderId="45" xfId="0" applyNumberFormat="1" applyFont="1" applyFill="1" applyBorder="1" applyAlignment="1">
      <alignment vertical="center" shrinkToFit="1"/>
    </xf>
    <xf numFmtId="178" fontId="27" fillId="0" borderId="44" xfId="0" applyNumberFormat="1" applyFont="1" applyFill="1" applyBorder="1" applyAlignment="1" applyProtection="1">
      <alignment horizontal="center" vertical="center" shrinkToFit="1"/>
    </xf>
    <xf numFmtId="178" fontId="27" fillId="0" borderId="14" xfId="0" applyNumberFormat="1" applyFont="1" applyBorder="1" applyAlignment="1" applyProtection="1">
      <alignment vertical="center"/>
    </xf>
    <xf numFmtId="177" fontId="27" fillId="0" borderId="12" xfId="0" applyNumberFormat="1" applyFont="1" applyBorder="1" applyAlignment="1" applyProtection="1">
      <alignment vertical="center"/>
    </xf>
    <xf numFmtId="178" fontId="27" fillId="0" borderId="50" xfId="0" applyNumberFormat="1" applyFont="1" applyBorder="1" applyAlignment="1" applyProtection="1">
      <alignment vertical="center"/>
    </xf>
    <xf numFmtId="177" fontId="27" fillId="0" borderId="50" xfId="0" applyNumberFormat="1" applyFont="1" applyBorder="1" applyAlignment="1" applyProtection="1">
      <alignment vertical="center"/>
    </xf>
    <xf numFmtId="177" fontId="27" fillId="0" borderId="51" xfId="0" applyNumberFormat="1" applyFont="1" applyBorder="1" applyAlignment="1" applyProtection="1">
      <alignment vertical="center"/>
    </xf>
    <xf numFmtId="177" fontId="27" fillId="0" borderId="52" xfId="0" applyNumberFormat="1" applyFont="1" applyBorder="1" applyAlignment="1" applyProtection="1">
      <alignment vertical="center"/>
    </xf>
    <xf numFmtId="176" fontId="27" fillId="0" borderId="50" xfId="0" applyNumberFormat="1" applyFont="1" applyBorder="1" applyAlignment="1" applyProtection="1">
      <alignment vertical="center"/>
    </xf>
    <xf numFmtId="176" fontId="27" fillId="0" borderId="51" xfId="0" applyNumberFormat="1" applyFont="1" applyBorder="1" applyAlignment="1" applyProtection="1">
      <alignment vertical="center"/>
    </xf>
    <xf numFmtId="177" fontId="27" fillId="0" borderId="52" xfId="0" applyNumberFormat="1" applyFont="1" applyFill="1" applyBorder="1" applyAlignment="1" applyProtection="1">
      <alignment vertical="center"/>
    </xf>
    <xf numFmtId="178" fontId="27" fillId="0" borderId="50" xfId="1" applyNumberFormat="1" applyFont="1" applyFill="1" applyBorder="1" applyAlignment="1" applyProtection="1">
      <alignment vertical="center"/>
    </xf>
    <xf numFmtId="177" fontId="27" fillId="0" borderId="50" xfId="0" applyNumberFormat="1" applyFont="1" applyFill="1" applyBorder="1" applyAlignment="1" applyProtection="1">
      <alignment vertical="center"/>
    </xf>
    <xf numFmtId="177" fontId="27" fillId="0" borderId="53" xfId="0" applyNumberFormat="1" applyFont="1" applyFill="1" applyBorder="1" applyAlignment="1" applyProtection="1">
      <alignment vertical="center"/>
    </xf>
    <xf numFmtId="177" fontId="27" fillId="0" borderId="52" xfId="0" applyNumberFormat="1" applyFont="1" applyFill="1" applyBorder="1" applyAlignment="1" applyProtection="1">
      <alignment vertical="center" shrinkToFit="1"/>
    </xf>
    <xf numFmtId="178" fontId="27" fillId="0" borderId="50" xfId="0" applyNumberFormat="1" applyFont="1" applyFill="1" applyBorder="1" applyAlignment="1" applyProtection="1">
      <alignment vertical="center" shrinkToFit="1"/>
    </xf>
    <xf numFmtId="177" fontId="27" fillId="0" borderId="50" xfId="0" applyNumberFormat="1" applyFont="1" applyFill="1" applyBorder="1" applyAlignment="1" applyProtection="1">
      <alignment vertical="center" shrinkToFit="1"/>
    </xf>
    <xf numFmtId="177" fontId="27" fillId="0" borderId="53" xfId="0" applyNumberFormat="1" applyFont="1" applyFill="1" applyBorder="1" applyAlignment="1" applyProtection="1">
      <alignment vertical="center" shrinkToFit="1"/>
    </xf>
    <xf numFmtId="177" fontId="27" fillId="0" borderId="12" xfId="0" applyNumberFormat="1" applyFont="1" applyFill="1" applyBorder="1" applyAlignment="1" applyProtection="1">
      <alignment vertical="center" shrinkToFit="1"/>
    </xf>
    <xf numFmtId="177" fontId="27" fillId="0" borderId="51" xfId="0" applyNumberFormat="1" applyFont="1" applyFill="1" applyBorder="1" applyAlignment="1" applyProtection="1">
      <alignment vertical="center" shrinkToFit="1"/>
    </xf>
    <xf numFmtId="177" fontId="27" fillId="0" borderId="52" xfId="0" applyNumberFormat="1" applyFont="1" applyFill="1" applyBorder="1" applyAlignment="1" applyProtection="1">
      <alignment horizontal="center" vertical="center" shrinkToFit="1"/>
    </xf>
    <xf numFmtId="178" fontId="27" fillId="0" borderId="50" xfId="1" applyNumberFormat="1" applyFont="1" applyFill="1" applyBorder="1" applyAlignment="1">
      <alignment vertical="center" shrinkToFit="1"/>
    </xf>
    <xf numFmtId="177" fontId="27" fillId="0" borderId="50" xfId="0" applyNumberFormat="1" applyFont="1" applyFill="1" applyBorder="1" applyAlignment="1">
      <alignment vertical="center" shrinkToFit="1"/>
    </xf>
    <xf numFmtId="177" fontId="27" fillId="0" borderId="53" xfId="0" applyNumberFormat="1" applyFont="1" applyFill="1" applyBorder="1" applyAlignment="1">
      <alignment vertical="center" shrinkToFit="1"/>
    </xf>
    <xf numFmtId="177" fontId="27" fillId="0" borderId="12" xfId="0" applyNumberFormat="1" applyFont="1" applyFill="1" applyBorder="1" applyAlignment="1" applyProtection="1">
      <alignment horizontal="center" vertical="center" shrinkToFit="1"/>
    </xf>
    <xf numFmtId="177" fontId="27" fillId="0" borderId="51" xfId="0" applyNumberFormat="1" applyFont="1" applyFill="1" applyBorder="1" applyAlignment="1">
      <alignment vertical="center" shrinkToFit="1"/>
    </xf>
    <xf numFmtId="178" fontId="27" fillId="0" borderId="12" xfId="0" applyNumberFormat="1" applyFont="1" applyFill="1" applyBorder="1" applyAlignment="1" applyProtection="1">
      <alignment horizontal="center" vertical="center" shrinkToFit="1"/>
    </xf>
    <xf numFmtId="177" fontId="27" fillId="0" borderId="53" xfId="0" applyNumberFormat="1" applyFont="1" applyBorder="1" applyAlignment="1" applyProtection="1">
      <alignment vertical="center"/>
    </xf>
    <xf numFmtId="178" fontId="27" fillId="0" borderId="12" xfId="0" applyNumberFormat="1" applyFont="1" applyBorder="1" applyAlignment="1" applyProtection="1">
      <alignment vertical="center"/>
    </xf>
    <xf numFmtId="178" fontId="27" fillId="0" borderId="52" xfId="0" applyNumberFormat="1" applyFont="1" applyBorder="1" applyAlignment="1" applyProtection="1">
      <alignment vertical="center"/>
    </xf>
    <xf numFmtId="178" fontId="27" fillId="0" borderId="50" xfId="0" applyNumberFormat="1" applyFont="1" applyBorder="1" applyAlignment="1" applyProtection="1">
      <alignment horizontal="center" vertical="center"/>
    </xf>
    <xf numFmtId="177" fontId="27" fillId="0" borderId="50" xfId="0" applyNumberFormat="1" applyFont="1" applyFill="1" applyBorder="1" applyAlignment="1" applyProtection="1">
      <alignment horizontal="center" vertical="center" shrinkToFit="1"/>
    </xf>
    <xf numFmtId="177" fontId="27" fillId="0" borderId="53" xfId="0" applyNumberFormat="1" applyFont="1" applyFill="1" applyBorder="1" applyAlignment="1" applyProtection="1">
      <alignment horizontal="center" vertical="center" shrinkToFit="1"/>
    </xf>
    <xf numFmtId="178" fontId="27" fillId="0" borderId="12" xfId="0" applyNumberFormat="1" applyFont="1" applyBorder="1" applyAlignment="1" applyProtection="1">
      <alignment horizontal="center" vertical="center"/>
    </xf>
    <xf numFmtId="177" fontId="27" fillId="0" borderId="51" xfId="0" applyNumberFormat="1" applyFont="1" applyFill="1" applyBorder="1" applyAlignment="1" applyProtection="1">
      <alignment horizontal="center" vertical="center" shrinkToFit="1"/>
    </xf>
    <xf numFmtId="178" fontId="27" fillId="0" borderId="52" xfId="0" applyNumberFormat="1" applyFont="1" applyBorder="1" applyAlignment="1" applyProtection="1">
      <alignment horizontal="center" vertical="center"/>
    </xf>
    <xf numFmtId="181" fontId="27" fillId="0" borderId="50" xfId="0" applyNumberFormat="1" applyFont="1" applyBorder="1" applyAlignment="1" applyProtection="1">
      <alignment vertical="center"/>
    </xf>
    <xf numFmtId="177" fontId="27" fillId="0" borderId="51" xfId="0" applyNumberFormat="1" applyFont="1" applyFill="1" applyBorder="1" applyAlignment="1" applyProtection="1">
      <alignment horizontal="right" vertical="center" shrinkToFit="1"/>
    </xf>
    <xf numFmtId="177" fontId="27" fillId="0" borderId="50" xfId="0" applyNumberFormat="1" applyFont="1" applyBorder="1" applyAlignment="1" applyProtection="1">
      <alignment horizontal="center" vertical="center"/>
    </xf>
    <xf numFmtId="178" fontId="27" fillId="0" borderId="50" xfId="1" quotePrefix="1" applyNumberFormat="1" applyFont="1" applyFill="1" applyBorder="1" applyAlignment="1" applyProtection="1">
      <alignment vertical="center" shrinkToFit="1"/>
    </xf>
    <xf numFmtId="178" fontId="27" fillId="0" borderId="50" xfId="0" quotePrefix="1" applyNumberFormat="1" applyFont="1" applyFill="1" applyBorder="1" applyAlignment="1" applyProtection="1">
      <alignment horizontal="center" vertical="center" shrinkToFit="1"/>
    </xf>
    <xf numFmtId="178" fontId="27" fillId="0" borderId="50" xfId="0" applyNumberFormat="1" applyFont="1" applyFill="1" applyBorder="1" applyAlignment="1" applyProtection="1">
      <alignment horizontal="center" vertical="center" shrinkToFit="1"/>
    </xf>
    <xf numFmtId="178" fontId="27" fillId="0" borderId="50" xfId="0" quotePrefix="1" applyNumberFormat="1" applyFont="1" applyFill="1" applyBorder="1" applyAlignment="1" applyProtection="1">
      <alignment vertical="center" shrinkToFit="1"/>
    </xf>
    <xf numFmtId="178" fontId="27" fillId="0" borderId="12" xfId="0" quotePrefix="1" applyNumberFormat="1" applyFont="1" applyFill="1" applyBorder="1" applyAlignment="1" applyProtection="1">
      <alignment vertical="center" shrinkToFit="1"/>
    </xf>
    <xf numFmtId="178" fontId="27" fillId="0" borderId="52" xfId="0" quotePrefix="1" applyNumberFormat="1" applyFont="1" applyFill="1" applyBorder="1" applyAlignment="1" applyProtection="1">
      <alignment vertical="center" shrinkToFit="1"/>
    </xf>
    <xf numFmtId="177" fontId="27" fillId="0" borderId="53" xfId="0" applyNumberFormat="1" applyFont="1" applyBorder="1" applyAlignment="1" applyProtection="1">
      <alignment horizontal="center" vertical="center"/>
    </xf>
    <xf numFmtId="177" fontId="27" fillId="0" borderId="51" xfId="0" applyNumberFormat="1" applyFont="1" applyBorder="1" applyAlignment="1" applyProtection="1">
      <alignment horizontal="center" vertical="center"/>
    </xf>
    <xf numFmtId="178" fontId="27" fillId="0" borderId="50" xfId="0" applyNumberFormat="1" applyFont="1" applyFill="1" applyBorder="1" applyAlignment="1">
      <alignment vertical="center" shrinkToFit="1"/>
    </xf>
    <xf numFmtId="177" fontId="27" fillId="3" borderId="12" xfId="0" applyNumberFormat="1" applyFont="1" applyFill="1" applyBorder="1" applyAlignment="1" applyProtection="1">
      <alignment horizontal="center" vertical="center" shrinkToFit="1"/>
    </xf>
    <xf numFmtId="178" fontId="27" fillId="3" borderId="50" xfId="0" quotePrefix="1" applyNumberFormat="1" applyFont="1" applyFill="1" applyBorder="1" applyAlignment="1" applyProtection="1">
      <alignment horizontal="center" vertical="center" shrinkToFit="1"/>
    </xf>
    <xf numFmtId="177" fontId="27" fillId="3" borderId="50" xfId="0" applyNumberFormat="1" applyFont="1" applyFill="1" applyBorder="1" applyAlignment="1" applyProtection="1">
      <alignment horizontal="center" vertical="center" shrinkToFit="1"/>
    </xf>
    <xf numFmtId="177" fontId="27" fillId="3" borderId="51" xfId="0" applyNumberFormat="1" applyFont="1" applyFill="1" applyBorder="1" applyAlignment="1" applyProtection="1">
      <alignment horizontal="center" vertical="center" shrinkToFit="1"/>
    </xf>
    <xf numFmtId="177" fontId="27" fillId="3" borderId="52" xfId="0" applyNumberFormat="1" applyFont="1" applyFill="1" applyBorder="1" applyAlignment="1" applyProtection="1">
      <alignment horizontal="center" vertical="center" shrinkToFit="1"/>
    </xf>
    <xf numFmtId="177" fontId="27" fillId="3" borderId="53" xfId="0" applyNumberFormat="1" applyFont="1" applyFill="1" applyBorder="1" applyAlignment="1" applyProtection="1">
      <alignment horizontal="center" vertical="center" shrinkToFit="1"/>
    </xf>
    <xf numFmtId="177" fontId="27" fillId="3" borderId="52" xfId="0" applyNumberFormat="1" applyFont="1" applyFill="1" applyBorder="1" applyAlignment="1">
      <alignment vertical="center"/>
    </xf>
    <xf numFmtId="178" fontId="27" fillId="3" borderId="50" xfId="0" applyNumberFormat="1" applyFont="1" applyFill="1" applyBorder="1" applyAlignment="1">
      <alignment vertical="center"/>
    </xf>
    <xf numFmtId="177" fontId="27" fillId="3" borderId="16" xfId="0" applyNumberFormat="1" applyFont="1" applyFill="1" applyBorder="1" applyAlignment="1" applyProtection="1">
      <alignment vertical="center"/>
    </xf>
    <xf numFmtId="178" fontId="27" fillId="3" borderId="12" xfId="0" applyNumberFormat="1" applyFont="1" applyFill="1" applyBorder="1" applyAlignment="1">
      <alignment vertical="center"/>
    </xf>
    <xf numFmtId="177" fontId="27" fillId="3" borderId="17" xfId="0" applyNumberFormat="1" applyFont="1" applyFill="1" applyBorder="1" applyAlignment="1" applyProtection="1">
      <alignment vertical="center"/>
    </xf>
    <xf numFmtId="177" fontId="27" fillId="3" borderId="51" xfId="0" applyNumberFormat="1" applyFont="1" applyFill="1" applyBorder="1" applyAlignment="1" applyProtection="1">
      <alignment vertical="center"/>
    </xf>
    <xf numFmtId="177" fontId="27" fillId="3" borderId="52" xfId="0" applyNumberFormat="1" applyFont="1" applyFill="1" applyBorder="1" applyAlignment="1" applyProtection="1">
      <alignment vertical="center" shrinkToFit="1"/>
    </xf>
    <xf numFmtId="178" fontId="27" fillId="3" borderId="50" xfId="0" quotePrefix="1" applyNumberFormat="1" applyFont="1" applyFill="1" applyBorder="1" applyAlignment="1" applyProtection="1">
      <alignment vertical="center" shrinkToFit="1"/>
    </xf>
    <xf numFmtId="177" fontId="27" fillId="3" borderId="18" xfId="0" applyNumberFormat="1" applyFont="1" applyFill="1" applyBorder="1" applyAlignment="1" applyProtection="1">
      <alignment vertical="center"/>
    </xf>
    <xf numFmtId="178" fontId="27" fillId="3" borderId="12" xfId="0" quotePrefix="1" applyNumberFormat="1" applyFont="1" applyFill="1" applyBorder="1" applyAlignment="1" applyProtection="1">
      <alignment vertical="center" shrinkToFit="1"/>
    </xf>
    <xf numFmtId="178" fontId="27" fillId="3" borderId="50" xfId="0" applyNumberFormat="1" applyFont="1" applyFill="1" applyBorder="1" applyAlignment="1" applyProtection="1">
      <alignment vertical="center"/>
    </xf>
    <xf numFmtId="178" fontId="27" fillId="3" borderId="52" xfId="0" quotePrefix="1" applyNumberFormat="1" applyFont="1" applyFill="1" applyBorder="1" applyAlignment="1" applyProtection="1">
      <alignment vertical="center" shrinkToFit="1"/>
    </xf>
    <xf numFmtId="177" fontId="27" fillId="3" borderId="14" xfId="0" applyNumberFormat="1" applyFont="1" applyFill="1" applyBorder="1" applyAlignment="1" applyProtection="1">
      <alignment vertical="center"/>
    </xf>
    <xf numFmtId="178" fontId="27" fillId="3" borderId="12" xfId="0" applyNumberFormat="1" applyFont="1" applyFill="1" applyBorder="1" applyAlignment="1" applyProtection="1">
      <alignment horizontal="center" vertical="center" shrinkToFit="1"/>
    </xf>
    <xf numFmtId="178" fontId="27" fillId="3" borderId="50" xfId="0" applyNumberFormat="1" applyFont="1" applyFill="1" applyBorder="1" applyAlignment="1" applyProtection="1">
      <alignment horizontal="center" vertical="center" shrinkToFit="1"/>
    </xf>
    <xf numFmtId="178" fontId="27" fillId="3" borderId="12" xfId="0" applyNumberFormat="1" applyFont="1" applyFill="1" applyBorder="1" applyAlignment="1" applyProtection="1">
      <alignment vertical="center"/>
    </xf>
    <xf numFmtId="177" fontId="27" fillId="3" borderId="17" xfId="0" applyNumberFormat="1" applyFont="1" applyFill="1" applyBorder="1" applyAlignment="1" applyProtection="1">
      <alignment horizontal="center" vertical="center"/>
    </xf>
    <xf numFmtId="178" fontId="27" fillId="3" borderId="52" xfId="0" applyNumberFormat="1" applyFont="1" applyFill="1" applyBorder="1" applyAlignment="1" applyProtection="1">
      <alignment vertical="center"/>
    </xf>
    <xf numFmtId="177" fontId="27" fillId="3" borderId="18" xfId="0" applyNumberFormat="1" applyFont="1" applyFill="1" applyBorder="1" applyAlignment="1" applyProtection="1">
      <alignment horizontal="center" vertical="center"/>
    </xf>
    <xf numFmtId="177" fontId="27" fillId="3" borderId="50" xfId="0" applyNumberFormat="1" applyFont="1" applyFill="1" applyBorder="1" applyAlignment="1" applyProtection="1">
      <alignment vertical="center" shrinkToFit="1"/>
    </xf>
    <xf numFmtId="177" fontId="27" fillId="3" borderId="50" xfId="0" applyNumberFormat="1" applyFont="1" applyFill="1" applyBorder="1" applyAlignment="1" applyProtection="1">
      <alignment vertical="center"/>
    </xf>
    <xf numFmtId="177" fontId="27" fillId="3" borderId="51" xfId="0" applyNumberFormat="1" applyFont="1" applyFill="1" applyBorder="1" applyAlignment="1" applyProtection="1">
      <alignment vertical="center" shrinkToFit="1"/>
    </xf>
    <xf numFmtId="177" fontId="27" fillId="3" borderId="62" xfId="0" applyNumberFormat="1" applyFont="1" applyFill="1" applyBorder="1" applyAlignment="1" applyProtection="1">
      <alignment horizontal="center" vertical="center" shrinkToFit="1"/>
    </xf>
    <xf numFmtId="178" fontId="27" fillId="3" borderId="19" xfId="0" applyNumberFormat="1" applyFont="1" applyFill="1" applyBorder="1" applyAlignment="1" applyProtection="1">
      <alignment vertical="center"/>
    </xf>
    <xf numFmtId="177" fontId="27" fillId="3" borderId="19" xfId="0" applyNumberFormat="1" applyFont="1" applyFill="1" applyBorder="1" applyAlignment="1" applyProtection="1">
      <alignment vertical="center"/>
    </xf>
    <xf numFmtId="177" fontId="27" fillId="3" borderId="19" xfId="0" applyNumberFormat="1" applyFont="1" applyFill="1" applyBorder="1" applyAlignment="1" applyProtection="1">
      <alignment horizontal="center" vertical="center"/>
    </xf>
    <xf numFmtId="177" fontId="27" fillId="3" borderId="63" xfId="0" applyNumberFormat="1" applyFont="1" applyFill="1" applyBorder="1" applyAlignment="1" applyProtection="1">
      <alignment horizontal="center" vertical="center" shrinkToFit="1"/>
    </xf>
    <xf numFmtId="176" fontId="27" fillId="3" borderId="19" xfId="0" applyNumberFormat="1" applyFont="1" applyFill="1" applyBorder="1" applyAlignment="1" applyProtection="1">
      <alignment vertical="center"/>
    </xf>
    <xf numFmtId="176" fontId="27" fillId="3" borderId="19" xfId="0" applyNumberFormat="1" applyFont="1" applyFill="1" applyBorder="1" applyAlignment="1" applyProtection="1">
      <alignment horizontal="center" vertical="center"/>
    </xf>
    <xf numFmtId="178" fontId="27" fillId="3" borderId="0" xfId="1" applyNumberFormat="1" applyFont="1" applyFill="1" applyBorder="1" applyAlignment="1" applyProtection="1">
      <alignment vertical="center"/>
    </xf>
    <xf numFmtId="177" fontId="27" fillId="3" borderId="21" xfId="0" applyNumberFormat="1" applyFont="1" applyFill="1" applyBorder="1" applyAlignment="1" applyProtection="1">
      <alignment horizontal="center" vertical="center"/>
    </xf>
    <xf numFmtId="177" fontId="27" fillId="3" borderId="1" xfId="0" applyNumberFormat="1" applyFont="1" applyFill="1" applyBorder="1" applyAlignment="1" applyProtection="1">
      <alignment horizontal="center" vertical="center" shrinkToFit="1"/>
    </xf>
    <xf numFmtId="178" fontId="27" fillId="3" borderId="19" xfId="0" applyNumberFormat="1" applyFont="1" applyFill="1" applyBorder="1" applyAlignment="1" applyProtection="1">
      <alignment vertical="center" shrinkToFit="1"/>
    </xf>
    <xf numFmtId="177" fontId="27" fillId="3" borderId="19" xfId="0" applyNumberFormat="1" applyFont="1" applyFill="1" applyBorder="1" applyAlignment="1" applyProtection="1">
      <alignment vertical="center" shrinkToFit="1"/>
    </xf>
    <xf numFmtId="177" fontId="27" fillId="3" borderId="21" xfId="0" applyNumberFormat="1" applyFont="1" applyFill="1" applyBorder="1" applyAlignment="1" applyProtection="1">
      <alignment horizontal="center" vertical="center" shrinkToFit="1"/>
    </xf>
    <xf numFmtId="177" fontId="27" fillId="3" borderId="0" xfId="0" applyNumberFormat="1" applyFont="1" applyFill="1" applyBorder="1" applyAlignment="1" applyProtection="1">
      <alignment horizontal="center" vertical="center" shrinkToFit="1"/>
    </xf>
    <xf numFmtId="177" fontId="27" fillId="3" borderId="19" xfId="0" applyNumberFormat="1" applyFont="1" applyFill="1" applyBorder="1" applyAlignment="1" applyProtection="1">
      <alignment horizontal="center" vertical="center" shrinkToFit="1"/>
    </xf>
    <xf numFmtId="178" fontId="27" fillId="3" borderId="0" xfId="1" applyNumberFormat="1" applyFont="1" applyFill="1" applyBorder="1" applyAlignment="1">
      <alignment vertical="center" shrinkToFit="1"/>
    </xf>
    <xf numFmtId="177" fontId="27" fillId="3" borderId="20" xfId="0" applyNumberFormat="1" applyFont="1" applyFill="1" applyBorder="1" applyAlignment="1">
      <alignment vertical="center" shrinkToFit="1"/>
    </xf>
    <xf numFmtId="177" fontId="27" fillId="3" borderId="64" xfId="0" applyNumberFormat="1" applyFont="1" applyFill="1" applyBorder="1" applyAlignment="1">
      <alignment horizontal="center" vertical="center" shrinkToFit="1"/>
    </xf>
    <xf numFmtId="177" fontId="27" fillId="3" borderId="0" xfId="0" applyNumberFormat="1" applyFont="1" applyFill="1" applyBorder="1" applyAlignment="1">
      <alignment horizontal="center" vertical="center" shrinkToFit="1"/>
    </xf>
    <xf numFmtId="178" fontId="27" fillId="3" borderId="62" xfId="0" applyNumberFormat="1" applyFont="1" applyFill="1" applyBorder="1" applyAlignment="1" applyProtection="1">
      <alignment horizontal="center" vertical="center" shrinkToFit="1"/>
    </xf>
    <xf numFmtId="177" fontId="27" fillId="3" borderId="61" xfId="0" applyNumberFormat="1" applyFont="1" applyFill="1" applyBorder="1" applyAlignment="1" applyProtection="1">
      <alignment horizontal="center" vertical="center"/>
    </xf>
    <xf numFmtId="178" fontId="27" fillId="3" borderId="0" xfId="0" applyNumberFormat="1" applyFont="1" applyFill="1" applyBorder="1" applyAlignment="1" applyProtection="1">
      <alignment vertical="center"/>
    </xf>
    <xf numFmtId="177" fontId="27" fillId="3" borderId="59" xfId="0" applyNumberFormat="1" applyFont="1" applyFill="1" applyBorder="1" applyAlignment="1" applyProtection="1">
      <alignment horizontal="center" vertical="center"/>
    </xf>
    <xf numFmtId="178" fontId="27" fillId="3" borderId="1" xfId="0" applyNumberFormat="1" applyFont="1" applyFill="1" applyBorder="1" applyAlignment="1" applyProtection="1">
      <alignment vertical="center"/>
    </xf>
    <xf numFmtId="177" fontId="27" fillId="3" borderId="56" xfId="0" applyNumberFormat="1" applyFont="1" applyFill="1" applyBorder="1" applyAlignment="1" applyProtection="1">
      <alignment vertical="center"/>
    </xf>
    <xf numFmtId="177" fontId="27" fillId="3" borderId="20" xfId="0" applyNumberFormat="1" applyFont="1" applyFill="1" applyBorder="1" applyAlignment="1" applyProtection="1">
      <alignment vertical="center"/>
    </xf>
    <xf numFmtId="177" fontId="27" fillId="3" borderId="0" xfId="0" applyNumberFormat="1" applyFont="1" applyFill="1" applyBorder="1" applyAlignment="1" applyProtection="1">
      <alignment vertical="center"/>
    </xf>
    <xf numFmtId="177" fontId="27" fillId="3" borderId="1" xfId="0" applyNumberFormat="1" applyFont="1" applyFill="1" applyBorder="1" applyAlignment="1" applyProtection="1">
      <alignment vertical="center"/>
    </xf>
    <xf numFmtId="177" fontId="27" fillId="3" borderId="63" xfId="0" applyNumberFormat="1" applyFont="1" applyFill="1" applyBorder="1" applyAlignment="1" applyProtection="1">
      <alignment vertical="center"/>
    </xf>
    <xf numFmtId="177" fontId="27" fillId="3" borderId="21" xfId="0" applyNumberFormat="1" applyFont="1" applyFill="1" applyBorder="1" applyAlignment="1" applyProtection="1">
      <alignment vertical="center"/>
    </xf>
    <xf numFmtId="177" fontId="27" fillId="3" borderId="1" xfId="0" applyNumberFormat="1" applyFont="1" applyFill="1" applyBorder="1" applyAlignment="1" applyProtection="1">
      <alignment vertical="center" shrinkToFit="1"/>
    </xf>
    <xf numFmtId="177" fontId="27" fillId="3" borderId="21" xfId="0" applyNumberFormat="1" applyFont="1" applyFill="1" applyBorder="1" applyAlignment="1" applyProtection="1">
      <alignment vertical="center" shrinkToFit="1"/>
    </xf>
    <xf numFmtId="177" fontId="27" fillId="3" borderId="0" xfId="0" applyNumberFormat="1" applyFont="1" applyFill="1" applyBorder="1" applyAlignment="1" applyProtection="1">
      <alignment vertical="center" shrinkToFit="1"/>
    </xf>
    <xf numFmtId="177" fontId="27" fillId="3" borderId="63" xfId="0" applyNumberFormat="1" applyFont="1" applyFill="1" applyBorder="1" applyAlignment="1">
      <alignment vertical="center" shrinkToFit="1"/>
    </xf>
    <xf numFmtId="177" fontId="27" fillId="3" borderId="64" xfId="0" applyNumberFormat="1" applyFont="1" applyFill="1" applyBorder="1" applyAlignment="1">
      <alignment vertical="center" shrinkToFit="1"/>
    </xf>
    <xf numFmtId="177" fontId="27" fillId="3" borderId="62" xfId="0" applyNumberFormat="1" applyFont="1" applyFill="1" applyBorder="1" applyAlignment="1">
      <alignment vertical="center" shrinkToFit="1"/>
    </xf>
    <xf numFmtId="177" fontId="27" fillId="3" borderId="0" xfId="0" applyNumberFormat="1" applyFont="1" applyFill="1" applyBorder="1" applyAlignment="1">
      <alignment vertical="center" shrinkToFit="1"/>
    </xf>
    <xf numFmtId="178" fontId="27" fillId="3" borderId="62" xfId="0" applyNumberFormat="1" applyFont="1" applyFill="1" applyBorder="1" applyAlignment="1">
      <alignment vertical="center" shrinkToFit="1"/>
    </xf>
    <xf numFmtId="177" fontId="27" fillId="0" borderId="54" xfId="0" applyNumberFormat="1" applyFont="1" applyFill="1" applyBorder="1" applyAlignment="1" applyProtection="1">
      <alignment horizontal="center" vertical="center" shrinkToFit="1"/>
    </xf>
    <xf numFmtId="178" fontId="27" fillId="0" borderId="59" xfId="0" applyNumberFormat="1" applyFont="1" applyBorder="1" applyAlignment="1" applyProtection="1">
      <alignment vertical="center"/>
    </xf>
    <xf numFmtId="177" fontId="27" fillId="0" borderId="59" xfId="0" applyNumberFormat="1" applyFont="1" applyBorder="1" applyAlignment="1" applyProtection="1">
      <alignment vertical="center"/>
    </xf>
    <xf numFmtId="177" fontId="27" fillId="0" borderId="59" xfId="0" applyNumberFormat="1" applyFont="1" applyBorder="1" applyAlignment="1" applyProtection="1">
      <alignment horizontal="center" vertical="center"/>
    </xf>
    <xf numFmtId="177" fontId="27" fillId="0" borderId="57" xfId="0" applyNumberFormat="1" applyFont="1" applyFill="1" applyBorder="1" applyAlignment="1" applyProtection="1">
      <alignment horizontal="center" vertical="center" shrinkToFit="1"/>
    </xf>
    <xf numFmtId="176" fontId="27" fillId="0" borderId="59" xfId="0" applyNumberFormat="1" applyFont="1" applyBorder="1" applyAlignment="1" applyProtection="1">
      <alignment vertical="center"/>
    </xf>
    <xf numFmtId="176" fontId="27" fillId="0" borderId="59" xfId="0" applyNumberFormat="1" applyFont="1" applyBorder="1" applyAlignment="1" applyProtection="1">
      <alignment horizontal="center" vertical="center"/>
    </xf>
    <xf numFmtId="178" fontId="27" fillId="0" borderId="55" xfId="1" applyNumberFormat="1" applyFont="1" applyFill="1" applyBorder="1" applyAlignment="1" applyProtection="1">
      <alignment vertical="center"/>
    </xf>
    <xf numFmtId="177" fontId="27" fillId="0" borderId="59" xfId="0" applyNumberFormat="1" applyFont="1" applyFill="1" applyBorder="1" applyAlignment="1" applyProtection="1">
      <alignment vertical="center"/>
    </xf>
    <xf numFmtId="177" fontId="27" fillId="0" borderId="61" xfId="0" applyNumberFormat="1" applyFont="1" applyFill="1" applyBorder="1" applyAlignment="1" applyProtection="1">
      <alignment horizontal="center" vertical="center"/>
    </xf>
    <xf numFmtId="177" fontId="27" fillId="0" borderId="60" xfId="0" applyNumberFormat="1" applyFont="1" applyFill="1" applyBorder="1" applyAlignment="1" applyProtection="1">
      <alignment horizontal="center" vertical="center" shrinkToFit="1"/>
    </xf>
    <xf numFmtId="178" fontId="27" fillId="0" borderId="59" xfId="0" applyNumberFormat="1" applyFont="1" applyFill="1" applyBorder="1" applyAlignment="1" applyProtection="1">
      <alignment vertical="center" shrinkToFit="1"/>
    </xf>
    <xf numFmtId="177" fontId="27" fillId="0" borderId="59" xfId="0" applyNumberFormat="1" applyFont="1" applyFill="1" applyBorder="1" applyAlignment="1" applyProtection="1">
      <alignment vertical="center" shrinkToFit="1"/>
    </xf>
    <xf numFmtId="177" fontId="27" fillId="0" borderId="61" xfId="0" applyNumberFormat="1" applyFont="1" applyFill="1" applyBorder="1" applyAlignment="1" applyProtection="1">
      <alignment horizontal="center" vertical="center" shrinkToFit="1"/>
    </xf>
    <xf numFmtId="178" fontId="27" fillId="0" borderId="55" xfId="0" applyNumberFormat="1" applyFont="1" applyBorder="1" applyAlignment="1" applyProtection="1">
      <alignment horizontal="center" vertical="center"/>
    </xf>
    <xf numFmtId="178" fontId="27" fillId="0" borderId="60" xfId="0" applyNumberFormat="1" applyFont="1" applyBorder="1" applyAlignment="1" applyProtection="1">
      <alignment horizontal="center" vertical="center"/>
    </xf>
    <xf numFmtId="177" fontId="27" fillId="0" borderId="59" xfId="0" applyNumberFormat="1" applyFont="1" applyFill="1" applyBorder="1" applyAlignment="1" applyProtection="1">
      <alignment horizontal="center" vertical="center" shrinkToFit="1"/>
    </xf>
    <xf numFmtId="177" fontId="27" fillId="0" borderId="61" xfId="0" applyNumberFormat="1" applyFont="1" applyBorder="1" applyAlignment="1" applyProtection="1">
      <alignment horizontal="center" vertical="center"/>
    </xf>
    <xf numFmtId="178" fontId="27" fillId="0" borderId="59" xfId="0" applyNumberFormat="1" applyFont="1" applyBorder="1" applyAlignment="1" applyProtection="1">
      <alignment horizontal="center" vertical="center"/>
    </xf>
    <xf numFmtId="177" fontId="27" fillId="0" borderId="56" xfId="0" applyNumberFormat="1" applyFont="1" applyBorder="1" applyAlignment="1" applyProtection="1">
      <alignment horizontal="center" vertical="center"/>
    </xf>
    <xf numFmtId="178" fontId="27" fillId="0" borderId="59" xfId="0" applyNumberFormat="1" applyFont="1" applyBorder="1" applyAlignment="1" applyProtection="1">
      <alignment horizontal="right" vertical="center"/>
    </xf>
    <xf numFmtId="177" fontId="27" fillId="0" borderId="6" xfId="0" applyNumberFormat="1" applyFont="1" applyFill="1" applyBorder="1" applyAlignment="1" applyProtection="1">
      <alignment horizontal="center" vertical="center" shrinkToFit="1"/>
    </xf>
    <xf numFmtId="178" fontId="27" fillId="0" borderId="6" xfId="0" applyNumberFormat="1" applyFont="1" applyFill="1" applyBorder="1" applyAlignment="1" applyProtection="1">
      <alignment horizontal="center" vertical="center" shrinkToFit="1"/>
    </xf>
    <xf numFmtId="178" fontId="27" fillId="0" borderId="6" xfId="0" applyNumberFormat="1" applyFont="1" applyBorder="1" applyAlignment="1" applyProtection="1">
      <alignment horizontal="center" vertical="center"/>
    </xf>
    <xf numFmtId="178" fontId="27" fillId="0" borderId="17" xfId="0" applyNumberFormat="1" applyFont="1" applyBorder="1" applyAlignment="1" applyProtection="1">
      <alignment horizontal="center" vertical="center"/>
    </xf>
    <xf numFmtId="178" fontId="27" fillId="0" borderId="4" xfId="0" applyNumberFormat="1" applyFont="1" applyBorder="1" applyAlignment="1" applyProtection="1">
      <alignment horizontal="center" vertical="center"/>
    </xf>
    <xf numFmtId="177" fontId="27" fillId="0" borderId="17" xfId="0" applyNumberFormat="1" applyFont="1" applyBorder="1" applyAlignment="1" applyProtection="1">
      <alignment horizontal="center" vertical="center"/>
    </xf>
    <xf numFmtId="177" fontId="27" fillId="0" borderId="14" xfId="0" applyNumberFormat="1" applyFont="1" applyBorder="1" applyAlignment="1" applyProtection="1">
      <alignment horizontal="center" vertical="center"/>
    </xf>
    <xf numFmtId="178" fontId="27" fillId="0" borderId="17" xfId="0" applyNumberFormat="1" applyFont="1" applyBorder="1" applyAlignment="1" applyProtection="1">
      <alignment horizontal="right" vertical="center"/>
    </xf>
    <xf numFmtId="177" fontId="27" fillId="0" borderId="18" xfId="0" applyNumberFormat="1" applyFont="1" applyBorder="1" applyAlignment="1" applyProtection="1">
      <alignment horizontal="center" vertical="center"/>
    </xf>
    <xf numFmtId="177" fontId="27" fillId="0" borderId="0" xfId="0" applyNumberFormat="1" applyFont="1" applyBorder="1" applyAlignment="1" applyProtection="1">
      <alignment vertical="center"/>
    </xf>
    <xf numFmtId="178" fontId="27" fillId="0" borderId="19" xfId="0" applyNumberFormat="1" applyFont="1" applyBorder="1" applyAlignment="1" applyProtection="1">
      <alignment vertical="center"/>
    </xf>
    <xf numFmtId="177" fontId="27" fillId="0" borderId="19" xfId="0" applyNumberFormat="1" applyFont="1" applyBorder="1" applyAlignment="1" applyProtection="1">
      <alignment vertical="center"/>
    </xf>
    <xf numFmtId="177" fontId="27" fillId="0" borderId="19" xfId="0" applyNumberFormat="1" applyFont="1" applyBorder="1" applyAlignment="1" applyProtection="1">
      <alignment horizontal="center" vertical="center"/>
    </xf>
    <xf numFmtId="177" fontId="27" fillId="0" borderId="1" xfId="0" applyNumberFormat="1" applyFont="1" applyBorder="1" applyAlignment="1" applyProtection="1">
      <alignment vertical="center"/>
    </xf>
    <xf numFmtId="176" fontId="27" fillId="0" borderId="19" xfId="0" applyNumberFormat="1" applyFont="1" applyBorder="1" applyAlignment="1" applyProtection="1">
      <alignment vertical="center"/>
    </xf>
    <xf numFmtId="176" fontId="27" fillId="0" borderId="19" xfId="0" applyNumberFormat="1" applyFont="1" applyBorder="1" applyAlignment="1" applyProtection="1">
      <alignment horizontal="center" vertical="center"/>
    </xf>
    <xf numFmtId="177" fontId="27" fillId="0" borderId="63" xfId="0" applyNumberFormat="1" applyFont="1" applyFill="1" applyBorder="1" applyAlignment="1" applyProtection="1">
      <alignment vertical="center"/>
    </xf>
    <xf numFmtId="178" fontId="27" fillId="0" borderId="0" xfId="1" applyNumberFormat="1" applyFont="1" applyFill="1" applyBorder="1" applyAlignment="1" applyProtection="1">
      <alignment vertical="center"/>
    </xf>
    <xf numFmtId="177" fontId="27" fillId="0" borderId="19" xfId="0" applyNumberFormat="1" applyFont="1" applyFill="1" applyBorder="1" applyAlignment="1" applyProtection="1">
      <alignment vertical="center"/>
    </xf>
    <xf numFmtId="177" fontId="27" fillId="0" borderId="21" xfId="0" applyNumberFormat="1" applyFont="1" applyFill="1" applyBorder="1" applyAlignment="1" applyProtection="1">
      <alignment horizontal="center" vertical="center"/>
    </xf>
    <xf numFmtId="177" fontId="27" fillId="0" borderId="1" xfId="0" applyNumberFormat="1" applyFont="1" applyFill="1" applyBorder="1" applyAlignment="1" applyProtection="1">
      <alignment vertical="center" shrinkToFit="1"/>
    </xf>
    <xf numFmtId="178" fontId="27" fillId="0" borderId="19" xfId="0" applyNumberFormat="1" applyFont="1" applyFill="1" applyBorder="1" applyAlignment="1" applyProtection="1">
      <alignment vertical="center" shrinkToFit="1"/>
    </xf>
    <xf numFmtId="177" fontId="27" fillId="0" borderId="19" xfId="0" applyNumberFormat="1" applyFont="1" applyFill="1" applyBorder="1" applyAlignment="1" applyProtection="1">
      <alignment vertical="center" shrinkToFit="1"/>
    </xf>
    <xf numFmtId="177" fontId="27" fillId="0" borderId="21" xfId="0" applyNumberFormat="1" applyFont="1" applyFill="1" applyBorder="1" applyAlignment="1" applyProtection="1">
      <alignment horizontal="center" vertical="center" shrinkToFit="1"/>
    </xf>
    <xf numFmtId="177" fontId="27" fillId="0" borderId="0" xfId="0" applyNumberFormat="1" applyFont="1" applyFill="1" applyBorder="1" applyAlignment="1" applyProtection="1">
      <alignment vertical="center" shrinkToFit="1"/>
    </xf>
    <xf numFmtId="177" fontId="27" fillId="0" borderId="19" xfId="0" applyNumberFormat="1" applyFont="1" applyFill="1" applyBorder="1" applyAlignment="1" applyProtection="1">
      <alignment horizontal="center" vertical="center" shrinkToFit="1"/>
    </xf>
    <xf numFmtId="177" fontId="27" fillId="0" borderId="1" xfId="0" quotePrefix="1" applyNumberFormat="1" applyFont="1" applyFill="1" applyBorder="1" applyAlignment="1" applyProtection="1">
      <alignment vertical="center" shrinkToFit="1"/>
    </xf>
    <xf numFmtId="177" fontId="27" fillId="0" borderId="0" xfId="0" quotePrefix="1" applyNumberFormat="1" applyFont="1" applyFill="1" applyBorder="1" applyAlignment="1" applyProtection="1">
      <alignment vertical="center" shrinkToFit="1"/>
    </xf>
    <xf numFmtId="178" fontId="27" fillId="0" borderId="0" xfId="0" quotePrefix="1" applyNumberFormat="1" applyFont="1" applyFill="1" applyBorder="1" applyAlignment="1" applyProtection="1">
      <alignment vertical="center" shrinkToFit="1"/>
    </xf>
    <xf numFmtId="178" fontId="27" fillId="0" borderId="19" xfId="0" quotePrefix="1" applyNumberFormat="1" applyFont="1" applyFill="1" applyBorder="1" applyAlignment="1" applyProtection="1">
      <alignment vertical="center" shrinkToFit="1"/>
    </xf>
    <xf numFmtId="177" fontId="27" fillId="0" borderId="21" xfId="0" applyNumberFormat="1" applyFont="1" applyBorder="1" applyAlignment="1" applyProtection="1">
      <alignment horizontal="center" vertical="center"/>
    </xf>
    <xf numFmtId="177" fontId="27" fillId="0" borderId="1" xfId="0" quotePrefix="1" applyNumberFormat="1" applyFont="1" applyFill="1" applyBorder="1" applyAlignment="1" applyProtection="1">
      <alignment horizontal="center" vertical="center" shrinkToFit="1"/>
    </xf>
    <xf numFmtId="178" fontId="27" fillId="0" borderId="19" xfId="0" applyNumberFormat="1"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178" fontId="27" fillId="0" borderId="1" xfId="0" applyNumberFormat="1" applyFont="1" applyFill="1" applyBorder="1" applyAlignment="1" applyProtection="1">
      <alignment horizontal="center" vertical="center" shrinkToFit="1"/>
    </xf>
    <xf numFmtId="177" fontId="27" fillId="0" borderId="20" xfId="0" applyNumberFormat="1" applyFont="1" applyBorder="1" applyAlignment="1" applyProtection="1">
      <alignment horizontal="center" vertical="center"/>
    </xf>
    <xf numFmtId="177" fontId="27" fillId="0" borderId="21" xfId="0" applyNumberFormat="1" applyFont="1" applyFill="1" applyBorder="1" applyAlignment="1" applyProtection="1">
      <alignment vertical="center"/>
    </xf>
    <xf numFmtId="177" fontId="27" fillId="0" borderId="21" xfId="0" applyNumberFormat="1" applyFont="1" applyFill="1" applyBorder="1" applyAlignment="1" applyProtection="1">
      <alignment vertical="center" shrinkToFit="1"/>
    </xf>
    <xf numFmtId="178" fontId="27" fillId="0" borderId="0" xfId="0" applyNumberFormat="1" applyFont="1" applyFill="1" applyBorder="1" applyAlignment="1" applyProtection="1">
      <alignment vertical="center" shrinkToFit="1"/>
    </xf>
    <xf numFmtId="177" fontId="27" fillId="0" borderId="21" xfId="0" applyNumberFormat="1" applyFont="1" applyBorder="1" applyAlignment="1" applyProtection="1">
      <alignment vertical="center"/>
    </xf>
    <xf numFmtId="177" fontId="27" fillId="0" borderId="1" xfId="0" applyNumberFormat="1" applyFont="1" applyFill="1" applyBorder="1" applyAlignment="1" applyProtection="1">
      <alignment horizontal="center" vertical="center" shrinkToFit="1"/>
    </xf>
    <xf numFmtId="178" fontId="27" fillId="0" borderId="14" xfId="0" applyNumberFormat="1" applyFont="1" applyFill="1" applyBorder="1" applyAlignment="1" applyProtection="1">
      <alignment horizontal="center" vertical="center" shrinkToFit="1"/>
    </xf>
    <xf numFmtId="177" fontId="27" fillId="0" borderId="55" xfId="0" applyNumberFormat="1" applyFont="1" applyBorder="1" applyAlignment="1" applyProtection="1">
      <alignment vertical="center"/>
    </xf>
    <xf numFmtId="178" fontId="27" fillId="0" borderId="56" xfId="0" applyNumberFormat="1" applyFont="1" applyBorder="1" applyAlignment="1" applyProtection="1">
      <alignment vertical="center"/>
    </xf>
    <xf numFmtId="177" fontId="27" fillId="0" borderId="60" xfId="0" applyNumberFormat="1" applyFont="1" applyBorder="1" applyAlignment="1" applyProtection="1">
      <alignment vertical="center"/>
    </xf>
    <xf numFmtId="177" fontId="27" fillId="0" borderId="57" xfId="0" applyNumberFormat="1" applyFont="1" applyFill="1" applyBorder="1" applyAlignment="1" applyProtection="1">
      <alignment vertical="center"/>
    </xf>
    <xf numFmtId="177" fontId="27" fillId="0" borderId="60" xfId="0" applyNumberFormat="1" applyFont="1" applyFill="1" applyBorder="1" applyAlignment="1" applyProtection="1">
      <alignment vertical="center" shrinkToFit="1"/>
    </xf>
    <xf numFmtId="177" fontId="27" fillId="0" borderId="55" xfId="0" applyNumberFormat="1" applyFont="1" applyFill="1" applyBorder="1" applyAlignment="1" applyProtection="1">
      <alignment vertical="center" shrinkToFit="1"/>
    </xf>
    <xf numFmtId="177" fontId="27" fillId="0" borderId="57" xfId="0" applyNumberFormat="1" applyFont="1" applyFill="1" applyBorder="1" applyAlignment="1">
      <alignment vertical="center" shrinkToFit="1"/>
    </xf>
    <xf numFmtId="178" fontId="27" fillId="0" borderId="55" xfId="1" applyNumberFormat="1" applyFont="1" applyFill="1" applyBorder="1" applyAlignment="1">
      <alignment vertical="center" shrinkToFit="1"/>
    </xf>
    <xf numFmtId="177" fontId="27" fillId="0" borderId="56" xfId="0" applyNumberFormat="1" applyFont="1" applyFill="1" applyBorder="1" applyAlignment="1">
      <alignment vertical="center" shrinkToFit="1"/>
    </xf>
    <xf numFmtId="177" fontId="27" fillId="0" borderId="58" xfId="0" applyNumberFormat="1" applyFont="1" applyFill="1" applyBorder="1" applyAlignment="1">
      <alignment horizontal="center" vertical="center" shrinkToFit="1"/>
    </xf>
    <xf numFmtId="177" fontId="27" fillId="0" borderId="54" xfId="0" applyNumberFormat="1" applyFont="1" applyFill="1" applyBorder="1" applyAlignment="1">
      <alignment vertical="center" shrinkToFit="1"/>
    </xf>
    <xf numFmtId="177" fontId="27" fillId="0" borderId="55" xfId="0" applyNumberFormat="1" applyFont="1" applyFill="1" applyBorder="1" applyAlignment="1">
      <alignment horizontal="center" vertical="center" shrinkToFit="1"/>
    </xf>
    <xf numFmtId="178" fontId="27" fillId="0" borderId="54" xfId="0" applyNumberFormat="1" applyFont="1" applyFill="1" applyBorder="1" applyAlignment="1">
      <alignment vertical="center" shrinkToFit="1"/>
    </xf>
    <xf numFmtId="180" fontId="27" fillId="0" borderId="19" xfId="0" applyNumberFormat="1" applyFont="1" applyFill="1" applyBorder="1" applyAlignment="1" applyProtection="1">
      <alignment vertical="center" shrinkToFit="1"/>
    </xf>
    <xf numFmtId="178" fontId="27" fillId="0" borderId="19" xfId="0" applyNumberFormat="1" applyFont="1" applyBorder="1" applyAlignment="1" applyProtection="1">
      <alignment horizontal="center" vertical="center"/>
    </xf>
    <xf numFmtId="177" fontId="27" fillId="0" borderId="56" xfId="0" applyNumberFormat="1" applyFont="1" applyBorder="1" applyAlignment="1" applyProtection="1">
      <alignment vertical="center"/>
    </xf>
    <xf numFmtId="178" fontId="27" fillId="0" borderId="17" xfId="0" applyNumberFormat="1" applyFont="1" applyFill="1" applyBorder="1" applyAlignment="1" applyProtection="1">
      <alignment horizontal="center" vertical="center" shrinkToFit="1"/>
    </xf>
    <xf numFmtId="177" fontId="27" fillId="0" borderId="17" xfId="0" applyNumberFormat="1" applyFont="1" applyFill="1" applyBorder="1" applyAlignment="1" applyProtection="1">
      <alignment horizontal="center" vertical="center" shrinkToFit="1"/>
    </xf>
    <xf numFmtId="177" fontId="27" fillId="0" borderId="15" xfId="0" applyNumberFormat="1" applyFont="1" applyFill="1" applyBorder="1" applyAlignment="1">
      <alignment vertical="center" shrinkToFit="1"/>
    </xf>
    <xf numFmtId="177" fontId="27" fillId="0" borderId="13" xfId="0" applyNumberFormat="1" applyFont="1" applyFill="1" applyBorder="1" applyAlignment="1">
      <alignment vertical="center" shrinkToFit="1"/>
    </xf>
    <xf numFmtId="178" fontId="27" fillId="0" borderId="13" xfId="0" applyNumberFormat="1" applyFont="1" applyFill="1" applyBorder="1" applyAlignment="1">
      <alignment vertical="center" shrinkToFit="1"/>
    </xf>
    <xf numFmtId="180" fontId="27" fillId="0" borderId="13" xfId="0" applyNumberFormat="1" applyFont="1" applyFill="1" applyBorder="1" applyAlignment="1" applyProtection="1">
      <alignment horizontal="center" vertical="center" shrinkToFit="1"/>
    </xf>
    <xf numFmtId="180" fontId="27" fillId="0" borderId="14" xfId="0" applyNumberFormat="1" applyFont="1" applyFill="1" applyBorder="1" applyAlignment="1" applyProtection="1">
      <alignment vertical="center" shrinkToFit="1"/>
    </xf>
    <xf numFmtId="180" fontId="27" fillId="0" borderId="14" xfId="0" applyNumberFormat="1" applyFont="1" applyFill="1" applyBorder="1" applyAlignment="1" applyProtection="1">
      <alignment horizontal="center" vertical="center" shrinkToFit="1"/>
    </xf>
    <xf numFmtId="178" fontId="27" fillId="0" borderId="14" xfId="0" applyNumberFormat="1" applyFont="1" applyFill="1" applyBorder="1" applyAlignment="1" applyProtection="1">
      <alignment vertical="center" shrinkToFit="1"/>
    </xf>
    <xf numFmtId="180" fontId="27" fillId="0" borderId="15" xfId="0" applyNumberFormat="1" applyFont="1" applyFill="1" applyBorder="1" applyAlignment="1" applyProtection="1">
      <alignment horizontal="center" vertical="center" shrinkToFit="1"/>
    </xf>
    <xf numFmtId="177" fontId="27" fillId="0" borderId="63" xfId="0" applyNumberFormat="1" applyFont="1" applyFill="1" applyBorder="1" applyAlignment="1">
      <alignment vertical="center" shrinkToFit="1"/>
    </xf>
    <xf numFmtId="178" fontId="27" fillId="0" borderId="0" xfId="0" applyNumberFormat="1" applyFont="1" applyFill="1" applyBorder="1" applyAlignment="1">
      <alignment vertical="center" shrinkToFit="1"/>
    </xf>
    <xf numFmtId="177" fontId="27" fillId="0" borderId="20" xfId="0" applyNumberFormat="1" applyFont="1" applyFill="1" applyBorder="1" applyAlignment="1">
      <alignment vertical="center" shrinkToFit="1"/>
    </xf>
    <xf numFmtId="177" fontId="27" fillId="0" borderId="64" xfId="0" applyNumberFormat="1" applyFont="1" applyFill="1" applyBorder="1" applyAlignment="1">
      <alignment horizontal="center" vertical="center" shrinkToFit="1"/>
    </xf>
    <xf numFmtId="177" fontId="27" fillId="0" borderId="62" xfId="0" applyNumberFormat="1" applyFont="1" applyFill="1" applyBorder="1" applyAlignment="1">
      <alignment vertical="center" shrinkToFit="1"/>
    </xf>
    <xf numFmtId="177" fontId="27" fillId="0" borderId="0" xfId="0" applyNumberFormat="1" applyFont="1" applyFill="1" applyBorder="1" applyAlignment="1">
      <alignment horizontal="center" vertical="center" shrinkToFit="1"/>
    </xf>
    <xf numFmtId="178" fontId="27" fillId="0" borderId="62" xfId="0" applyNumberFormat="1" applyFont="1" applyFill="1" applyBorder="1" applyAlignment="1">
      <alignment vertical="center" shrinkToFit="1"/>
    </xf>
    <xf numFmtId="178" fontId="27" fillId="0" borderId="0" xfId="0" applyNumberFormat="1" applyFont="1" applyBorder="1" applyAlignment="1" applyProtection="1">
      <alignment horizontal="center" vertical="center"/>
    </xf>
    <xf numFmtId="178" fontId="27" fillId="0" borderId="1" xfId="0" applyNumberFormat="1" applyFont="1" applyBorder="1" applyAlignment="1" applyProtection="1">
      <alignment horizontal="center" vertical="center"/>
    </xf>
    <xf numFmtId="177" fontId="27" fillId="0" borderId="64" xfId="0" applyNumberFormat="1" applyFont="1" applyFill="1" applyBorder="1" applyAlignment="1">
      <alignment vertical="center" shrinkToFit="1"/>
    </xf>
    <xf numFmtId="177" fontId="27" fillId="0" borderId="0" xfId="0" applyNumberFormat="1" applyFont="1" applyFill="1" applyBorder="1" applyAlignment="1">
      <alignment vertical="center" shrinkToFit="1"/>
    </xf>
    <xf numFmtId="177" fontId="27" fillId="0" borderId="65" xfId="0" applyNumberFormat="1" applyFont="1" applyFill="1" applyBorder="1" applyAlignment="1" applyProtection="1">
      <alignment horizontal="center" vertical="center" shrinkToFit="1"/>
    </xf>
    <xf numFmtId="178" fontId="27" fillId="0" borderId="66" xfId="0" applyNumberFormat="1" applyFont="1" applyBorder="1" applyAlignment="1" applyProtection="1">
      <alignment vertical="center"/>
    </xf>
    <xf numFmtId="177" fontId="27" fillId="0" borderId="65" xfId="0" applyNumberFormat="1" applyFont="1" applyBorder="1" applyAlignment="1" applyProtection="1">
      <alignment vertical="center"/>
    </xf>
    <xf numFmtId="177" fontId="27" fillId="0" borderId="70" xfId="0" applyNumberFormat="1" applyFont="1" applyBorder="1" applyAlignment="1" applyProtection="1">
      <alignment horizontal="center" vertical="center"/>
    </xf>
    <xf numFmtId="177" fontId="27" fillId="0" borderId="68" xfId="0" applyNumberFormat="1" applyFont="1" applyFill="1" applyBorder="1" applyAlignment="1" applyProtection="1">
      <alignment horizontal="center" vertical="center" shrinkToFit="1"/>
    </xf>
    <xf numFmtId="177" fontId="27" fillId="0" borderId="70" xfId="0" applyNumberFormat="1" applyFont="1" applyBorder="1" applyAlignment="1" applyProtection="1">
      <alignment vertical="center"/>
    </xf>
    <xf numFmtId="176" fontId="27" fillId="0" borderId="70" xfId="0" applyNumberFormat="1" applyFont="1" applyBorder="1" applyAlignment="1" applyProtection="1">
      <alignment vertical="center"/>
    </xf>
    <xf numFmtId="176" fontId="27" fillId="0" borderId="70" xfId="0" applyNumberFormat="1" applyFont="1" applyBorder="1" applyAlignment="1" applyProtection="1">
      <alignment horizontal="center" vertical="center"/>
    </xf>
    <xf numFmtId="177" fontId="27" fillId="0" borderId="70" xfId="0" applyNumberFormat="1" applyFont="1" applyFill="1" applyBorder="1" applyAlignment="1">
      <alignment vertical="center"/>
    </xf>
    <xf numFmtId="177" fontId="27" fillId="0" borderId="72" xfId="0" applyNumberFormat="1" applyFont="1" applyFill="1" applyBorder="1" applyAlignment="1">
      <alignment horizontal="center" vertical="center"/>
    </xf>
    <xf numFmtId="177" fontId="27" fillId="0" borderId="71" xfId="0" applyNumberFormat="1" applyFont="1" applyFill="1" applyBorder="1" applyAlignment="1" applyProtection="1">
      <alignment horizontal="center" vertical="center" shrinkToFit="1"/>
    </xf>
    <xf numFmtId="177" fontId="27" fillId="0" borderId="70" xfId="0" applyNumberFormat="1" applyFont="1" applyFill="1" applyBorder="1" applyAlignment="1" applyProtection="1">
      <alignment vertical="center" shrinkToFit="1"/>
    </xf>
    <xf numFmtId="177" fontId="27" fillId="0" borderId="72" xfId="0" applyNumberFormat="1" applyFont="1" applyFill="1" applyBorder="1" applyAlignment="1" applyProtection="1">
      <alignment horizontal="center" vertical="center" shrinkToFit="1"/>
    </xf>
    <xf numFmtId="177" fontId="27" fillId="0" borderId="70" xfId="0" applyNumberFormat="1" applyFont="1" applyFill="1" applyBorder="1" applyAlignment="1" applyProtection="1">
      <alignment horizontal="center" vertical="center" shrinkToFit="1"/>
    </xf>
    <xf numFmtId="177" fontId="27" fillId="0" borderId="66" xfId="0" applyNumberFormat="1" applyFont="1" applyFill="1" applyBorder="1" applyAlignment="1">
      <alignment vertical="center" shrinkToFit="1"/>
    </xf>
    <xf numFmtId="177" fontId="27" fillId="0" borderId="69" xfId="0" applyNumberFormat="1" applyFont="1" applyFill="1" applyBorder="1" applyAlignment="1">
      <alignment horizontal="center" vertical="center" shrinkToFit="1"/>
    </xf>
    <xf numFmtId="177" fontId="27" fillId="0" borderId="67" xfId="0" applyNumberFormat="1" applyFont="1" applyFill="1" applyBorder="1" applyAlignment="1" applyProtection="1">
      <alignment horizontal="center" vertical="center" shrinkToFit="1"/>
    </xf>
    <xf numFmtId="177" fontId="27" fillId="0" borderId="65" xfId="0" applyNumberFormat="1" applyFont="1" applyFill="1" applyBorder="1" applyAlignment="1">
      <alignment horizontal="center" vertical="center" shrinkToFit="1"/>
    </xf>
    <xf numFmtId="177" fontId="27" fillId="0" borderId="66" xfId="0" applyNumberFormat="1" applyFont="1" applyBorder="1" applyAlignment="1" applyProtection="1">
      <alignment vertical="center"/>
    </xf>
    <xf numFmtId="178" fontId="27" fillId="0" borderId="67" xfId="0" applyNumberFormat="1" applyFont="1" applyFill="1" applyBorder="1" applyAlignment="1" applyProtection="1">
      <alignment horizontal="center" vertical="center" shrinkToFit="1"/>
    </xf>
    <xf numFmtId="177" fontId="27" fillId="0" borderId="72" xfId="0" applyNumberFormat="1" applyFont="1" applyBorder="1" applyAlignment="1" applyProtection="1">
      <alignment horizontal="center" vertical="center"/>
    </xf>
    <xf numFmtId="178" fontId="27" fillId="0" borderId="67" xfId="0" applyNumberFormat="1" applyFont="1" applyBorder="1" applyAlignment="1" applyProtection="1">
      <alignment horizontal="center" vertical="center"/>
    </xf>
    <xf numFmtId="178" fontId="27" fillId="0" borderId="66" xfId="0" applyNumberFormat="1" applyFont="1" applyBorder="1" applyAlignment="1" applyProtection="1">
      <alignment horizontal="center" vertical="center"/>
    </xf>
    <xf numFmtId="178" fontId="27" fillId="0" borderId="68" xfId="0" applyNumberFormat="1" applyFont="1" applyBorder="1" applyAlignment="1" applyProtection="1">
      <alignment horizontal="center" vertical="center"/>
    </xf>
    <xf numFmtId="177" fontId="27" fillId="0" borderId="66" xfId="0" applyNumberFormat="1" applyFont="1" applyBorder="1" applyAlignment="1" applyProtection="1">
      <alignment horizontal="center" vertical="center"/>
    </xf>
    <xf numFmtId="177" fontId="27" fillId="0" borderId="10" xfId="0" applyNumberFormat="1" applyFont="1" applyFill="1" applyBorder="1" applyAlignment="1" applyProtection="1">
      <alignment horizontal="center" vertical="center" shrinkToFit="1"/>
    </xf>
    <xf numFmtId="178" fontId="27" fillId="0" borderId="73" xfId="0" applyNumberFormat="1" applyFont="1" applyBorder="1" applyAlignment="1" applyProtection="1">
      <alignment vertical="center"/>
    </xf>
    <xf numFmtId="177" fontId="27" fillId="0" borderId="10" xfId="0" applyNumberFormat="1" applyFont="1" applyBorder="1" applyAlignment="1" applyProtection="1">
      <alignment vertical="center"/>
    </xf>
    <xf numFmtId="177" fontId="27" fillId="0" borderId="7" xfId="0" applyNumberFormat="1" applyFont="1" applyBorder="1" applyAlignment="1" applyProtection="1">
      <alignment vertical="center"/>
    </xf>
    <xf numFmtId="177" fontId="27" fillId="0" borderId="75" xfId="0" applyNumberFormat="1" applyFont="1" applyFill="1" applyBorder="1" applyAlignment="1" applyProtection="1">
      <alignment horizontal="center" vertical="center" shrinkToFit="1"/>
    </xf>
    <xf numFmtId="176" fontId="27" fillId="0" borderId="7" xfId="0" applyNumberFormat="1" applyFont="1" applyBorder="1" applyAlignment="1" applyProtection="1">
      <alignment vertical="center"/>
    </xf>
    <xf numFmtId="177" fontId="27" fillId="0" borderId="7" xfId="0" applyNumberFormat="1" applyFont="1" applyFill="1" applyBorder="1" applyAlignment="1" applyProtection="1">
      <alignment vertical="center"/>
    </xf>
    <xf numFmtId="177" fontId="27" fillId="0" borderId="78" xfId="0" applyNumberFormat="1" applyFont="1" applyFill="1" applyBorder="1" applyAlignment="1" applyProtection="1">
      <alignment vertical="center"/>
    </xf>
    <xf numFmtId="177" fontId="27" fillId="0" borderId="77" xfId="0" applyNumberFormat="1" applyFont="1" applyFill="1" applyBorder="1" applyAlignment="1" applyProtection="1">
      <alignment horizontal="center" vertical="center" shrinkToFit="1"/>
    </xf>
    <xf numFmtId="177" fontId="27" fillId="0" borderId="7" xfId="0" applyNumberFormat="1" applyFont="1" applyFill="1" applyBorder="1" applyAlignment="1" applyProtection="1">
      <alignment vertical="center" shrinkToFit="1"/>
    </xf>
    <xf numFmtId="177" fontId="27" fillId="0" borderId="78" xfId="0" applyNumberFormat="1" applyFont="1" applyFill="1" applyBorder="1" applyAlignment="1" applyProtection="1">
      <alignment vertical="center" shrinkToFit="1"/>
    </xf>
    <xf numFmtId="177" fontId="27" fillId="0" borderId="73" xfId="0" applyNumberFormat="1" applyFont="1" applyFill="1" applyBorder="1" applyAlignment="1">
      <alignment vertical="center" shrinkToFit="1"/>
    </xf>
    <xf numFmtId="177" fontId="27" fillId="0" borderId="76" xfId="0" applyNumberFormat="1" applyFont="1" applyFill="1" applyBorder="1" applyAlignment="1">
      <alignment vertical="center" shrinkToFit="1"/>
    </xf>
    <xf numFmtId="177" fontId="27" fillId="0" borderId="74" xfId="0" applyNumberFormat="1" applyFont="1" applyFill="1" applyBorder="1" applyAlignment="1" applyProtection="1">
      <alignment horizontal="center" vertical="center" shrinkToFit="1"/>
    </xf>
    <xf numFmtId="177" fontId="27" fillId="0" borderId="10" xfId="0" applyNumberFormat="1" applyFont="1" applyFill="1" applyBorder="1" applyAlignment="1">
      <alignment vertical="center" shrinkToFit="1"/>
    </xf>
    <xf numFmtId="177" fontId="27" fillId="0" borderId="73" xfId="0" applyNumberFormat="1" applyFont="1" applyBorder="1" applyAlignment="1" applyProtection="1">
      <alignment vertical="center"/>
    </xf>
    <xf numFmtId="177" fontId="27" fillId="0" borderId="76" xfId="0" applyNumberFormat="1" applyFont="1" applyBorder="1" applyAlignment="1" applyProtection="1">
      <alignment vertical="center"/>
    </xf>
    <xf numFmtId="178" fontId="27" fillId="0" borderId="74" xfId="0" applyNumberFormat="1" applyFont="1" applyFill="1" applyBorder="1" applyAlignment="1" applyProtection="1">
      <alignment horizontal="center" vertical="center" shrinkToFit="1"/>
    </xf>
    <xf numFmtId="177" fontId="27" fillId="0" borderId="78" xfId="0" applyNumberFormat="1" applyFont="1" applyBorder="1" applyAlignment="1" applyProtection="1">
      <alignment vertical="center"/>
    </xf>
    <xf numFmtId="178" fontId="27" fillId="0" borderId="74" xfId="0" applyNumberFormat="1" applyFont="1" applyBorder="1" applyAlignment="1" applyProtection="1">
      <alignment horizontal="center" vertical="center"/>
    </xf>
    <xf numFmtId="178" fontId="27" fillId="0" borderId="73" xfId="0" applyNumberFormat="1" applyFont="1" applyBorder="1" applyAlignment="1" applyProtection="1">
      <alignment horizontal="center" vertical="center"/>
    </xf>
    <xf numFmtId="178" fontId="27" fillId="0" borderId="75" xfId="0" applyNumberFormat="1" applyFont="1" applyBorder="1" applyAlignment="1" applyProtection="1">
      <alignment horizontal="center" vertical="center"/>
    </xf>
    <xf numFmtId="177" fontId="27" fillId="0" borderId="7" xfId="0" applyNumberFormat="1" applyFont="1" applyBorder="1" applyAlignment="1" applyProtection="1">
      <alignment horizontal="center" vertical="center"/>
    </xf>
    <xf numFmtId="177" fontId="27" fillId="0" borderId="73" xfId="0" applyNumberFormat="1" applyFont="1" applyBorder="1" applyAlignment="1" applyProtection="1">
      <alignment horizontal="center" vertical="center"/>
    </xf>
    <xf numFmtId="0" fontId="27" fillId="0" borderId="0" xfId="0" applyNumberFormat="1" applyFont="1" applyBorder="1" applyAlignment="1">
      <alignment vertical="center"/>
    </xf>
    <xf numFmtId="177" fontId="25" fillId="0" borderId="0"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vertical="center"/>
    </xf>
    <xf numFmtId="177" fontId="25" fillId="0" borderId="0" xfId="0" applyNumberFormat="1" applyFont="1" applyBorder="1" applyAlignment="1" applyProtection="1">
      <alignment vertical="center"/>
    </xf>
    <xf numFmtId="176" fontId="25" fillId="0" borderId="0" xfId="0" applyNumberFormat="1" applyFont="1" applyBorder="1" applyAlignment="1" applyProtection="1">
      <alignment vertical="center"/>
    </xf>
    <xf numFmtId="177" fontId="25" fillId="0" borderId="0"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shrinkToFit="1"/>
    </xf>
    <xf numFmtId="177" fontId="25" fillId="0" borderId="0" xfId="0" applyNumberFormat="1" applyFont="1" applyFill="1" applyBorder="1" applyAlignment="1">
      <alignment vertical="center" shrinkToFit="1"/>
    </xf>
    <xf numFmtId="178" fontId="25" fillId="0" borderId="0"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xf>
    <xf numFmtId="177" fontId="25" fillId="0" borderId="0" xfId="0" applyNumberFormat="1" applyFont="1" applyBorder="1" applyAlignment="1" applyProtection="1">
      <alignment horizontal="center" vertical="center"/>
    </xf>
    <xf numFmtId="0" fontId="25" fillId="0" borderId="0" xfId="0" applyNumberFormat="1" applyFont="1" applyFill="1"/>
    <xf numFmtId="0" fontId="25" fillId="0" borderId="0" xfId="0" applyNumberFormat="1" applyFont="1" applyFill="1" applyAlignment="1"/>
    <xf numFmtId="177" fontId="25" fillId="0" borderId="0" xfId="0" applyNumberFormat="1" applyFont="1" applyFill="1" applyAlignment="1"/>
    <xf numFmtId="178" fontId="4" fillId="0" borderId="50" xfId="0" applyNumberFormat="1" applyFont="1" applyFill="1" applyBorder="1" applyAlignment="1" applyProtection="1">
      <alignment vertical="center"/>
    </xf>
    <xf numFmtId="182" fontId="24" fillId="0" borderId="0" xfId="0" applyNumberFormat="1" applyFont="1" applyFill="1"/>
    <xf numFmtId="177" fontId="25" fillId="0" borderId="10" xfId="0" applyNumberFormat="1" applyFont="1" applyFill="1" applyBorder="1" applyAlignment="1" applyProtection="1">
      <alignment horizontal="right"/>
    </xf>
    <xf numFmtId="0" fontId="28" fillId="0" borderId="1" xfId="0" applyNumberFormat="1" applyFont="1" applyFill="1" applyBorder="1" applyAlignment="1" applyProtection="1">
      <alignment vertical="center"/>
    </xf>
    <xf numFmtId="0" fontId="28" fillId="0" borderId="4" xfId="0" applyNumberFormat="1" applyFont="1" applyFill="1" applyBorder="1" applyAlignment="1" applyProtection="1">
      <alignment vertical="center"/>
    </xf>
    <xf numFmtId="177" fontId="26" fillId="0" borderId="0" xfId="0" applyNumberFormat="1" applyFont="1" applyFill="1" applyBorder="1" applyAlignment="1" applyProtection="1">
      <alignment horizontal="right"/>
    </xf>
    <xf numFmtId="0" fontId="4" fillId="0" borderId="10" xfId="0" applyFont="1" applyFill="1" applyBorder="1" applyAlignment="1">
      <alignment horizontal="right"/>
    </xf>
    <xf numFmtId="0" fontId="4" fillId="0" borderId="10" xfId="0" applyFont="1" applyBorder="1" applyAlignment="1">
      <alignment horizontal="right"/>
    </xf>
    <xf numFmtId="0" fontId="5" fillId="0" borderId="4"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29" fillId="0" borderId="0" xfId="0" applyFont="1" applyFill="1"/>
    <xf numFmtId="177" fontId="27" fillId="0" borderId="56" xfId="0" applyNumberFormat="1" applyFont="1" applyBorder="1" applyAlignment="1" applyProtection="1">
      <alignment horizontal="right" vertical="center"/>
    </xf>
    <xf numFmtId="177" fontId="27" fillId="0" borderId="14" xfId="0" applyNumberFormat="1" applyFont="1" applyBorder="1" applyAlignment="1" applyProtection="1">
      <alignment horizontal="right" vertical="center"/>
    </xf>
    <xf numFmtId="0" fontId="5" fillId="0" borderId="79" xfId="0" applyNumberFormat="1" applyFont="1" applyBorder="1" applyAlignment="1" applyProtection="1">
      <alignment horizontal="center" vertical="top" wrapText="1"/>
    </xf>
    <xf numFmtId="0" fontId="27" fillId="0" borderId="0" xfId="0" applyFont="1" applyBorder="1" applyAlignment="1">
      <alignment horizontal="right"/>
    </xf>
    <xf numFmtId="0" fontId="4" fillId="0" borderId="0" xfId="0" applyFont="1" applyBorder="1" applyAlignment="1">
      <alignment horizontal="right"/>
    </xf>
    <xf numFmtId="180" fontId="27" fillId="0" borderId="0" xfId="0" applyNumberFormat="1" applyFont="1" applyFill="1" applyBorder="1" applyAlignment="1" applyProtection="1">
      <alignment vertical="center" shrinkToFit="1"/>
    </xf>
    <xf numFmtId="180" fontId="27" fillId="0" borderId="13" xfId="0" applyNumberFormat="1" applyFont="1" applyFill="1" applyBorder="1" applyAlignment="1" applyProtection="1">
      <alignment vertical="center" shrinkToFit="1"/>
    </xf>
    <xf numFmtId="178" fontId="27" fillId="0" borderId="17" xfId="0" applyNumberFormat="1" applyFont="1" applyFill="1" applyBorder="1" applyAlignment="1" applyProtection="1">
      <alignment vertical="center"/>
    </xf>
    <xf numFmtId="178" fontId="27" fillId="0" borderId="50" xfId="0" applyNumberFormat="1" applyFont="1" applyFill="1" applyBorder="1" applyAlignment="1" applyProtection="1">
      <alignment vertical="center"/>
    </xf>
    <xf numFmtId="178" fontId="27" fillId="0" borderId="50" xfId="0" applyNumberFormat="1" applyFont="1" applyFill="1" applyBorder="1" applyAlignment="1" applyProtection="1">
      <alignment horizontal="center" vertical="center"/>
    </xf>
    <xf numFmtId="177" fontId="27" fillId="0" borderId="50" xfId="0" applyNumberFormat="1" applyFont="1" applyFill="1" applyBorder="1" applyAlignment="1" applyProtection="1">
      <alignment horizontal="right" vertical="center" shrinkToFit="1"/>
    </xf>
    <xf numFmtId="0" fontId="5" fillId="0" borderId="73" xfId="0" applyNumberFormat="1" applyFont="1" applyBorder="1" applyAlignment="1" applyProtection="1">
      <alignment horizontal="center" vertical="top" wrapText="1"/>
    </xf>
    <xf numFmtId="178" fontId="4" fillId="0" borderId="17" xfId="0" applyNumberFormat="1" applyFont="1" applyFill="1" applyBorder="1" applyAlignment="1" applyProtection="1">
      <alignment vertical="center"/>
    </xf>
    <xf numFmtId="178" fontId="4" fillId="0" borderId="50" xfId="0" applyNumberFormat="1" applyFont="1" applyFill="1" applyBorder="1" applyAlignment="1" applyProtection="1">
      <alignment horizontal="center" vertical="center"/>
    </xf>
    <xf numFmtId="178" fontId="27" fillId="0" borderId="12" xfId="0" applyNumberFormat="1" applyFont="1" applyFill="1" applyBorder="1" applyAlignment="1" applyProtection="1">
      <alignment vertical="center"/>
    </xf>
    <xf numFmtId="178" fontId="4" fillId="0" borderId="12" xfId="0" applyNumberFormat="1" applyFont="1" applyFill="1" applyBorder="1" applyAlignment="1" applyProtection="1">
      <alignment vertical="center"/>
    </xf>
    <xf numFmtId="178" fontId="27" fillId="0" borderId="19" xfId="0" applyNumberFormat="1" applyFont="1" applyFill="1" applyBorder="1" applyAlignment="1" applyProtection="1">
      <alignment vertical="center"/>
    </xf>
    <xf numFmtId="178" fontId="4" fillId="0" borderId="59" xfId="0" applyNumberFormat="1" applyFont="1" applyFill="1" applyBorder="1" applyAlignment="1" applyProtection="1">
      <alignment vertical="center"/>
    </xf>
    <xf numFmtId="177" fontId="4" fillId="0" borderId="19" xfId="0" applyNumberFormat="1" applyFont="1" applyFill="1" applyBorder="1" applyAlignment="1" applyProtection="1">
      <alignment horizontal="center" vertical="center"/>
    </xf>
    <xf numFmtId="177" fontId="4" fillId="0" borderId="17" xfId="0" applyNumberFormat="1" applyFont="1" applyFill="1" applyBorder="1" applyAlignment="1" applyProtection="1">
      <alignment vertical="center"/>
    </xf>
    <xf numFmtId="184" fontId="4" fillId="0" borderId="30" xfId="1" applyNumberFormat="1" applyFont="1" applyFill="1" applyBorder="1" applyAlignment="1">
      <alignment horizontal="center" vertical="center" shrinkToFit="1"/>
    </xf>
    <xf numFmtId="184" fontId="4" fillId="0" borderId="37" xfId="1" applyNumberFormat="1" applyFont="1" applyFill="1" applyBorder="1" applyAlignment="1">
      <alignment horizontal="center" vertical="center" shrinkToFit="1"/>
    </xf>
    <xf numFmtId="184" fontId="4" fillId="0" borderId="38" xfId="0" applyNumberFormat="1" applyFont="1" applyFill="1" applyBorder="1" applyAlignment="1" applyProtection="1">
      <alignment horizontal="center" vertical="center" shrinkToFit="1"/>
    </xf>
    <xf numFmtId="184" fontId="4" fillId="0" borderId="12" xfId="0" applyNumberFormat="1" applyFont="1" applyBorder="1" applyAlignment="1" applyProtection="1">
      <alignment horizontal="center" vertical="center"/>
    </xf>
    <xf numFmtId="184" fontId="4" fillId="0" borderId="0" xfId="0" applyNumberFormat="1" applyFont="1" applyBorder="1" applyAlignment="1" applyProtection="1">
      <alignment horizontal="center" vertical="center"/>
    </xf>
    <xf numFmtId="184" fontId="4" fillId="0" borderId="55" xfId="0" applyNumberFormat="1" applyFont="1" applyBorder="1" applyAlignment="1" applyProtection="1">
      <alignment horizontal="center" vertical="center"/>
    </xf>
    <xf numFmtId="184" fontId="4" fillId="0" borderId="6" xfId="0" applyNumberFormat="1" applyFont="1" applyBorder="1" applyAlignment="1" applyProtection="1">
      <alignment horizontal="center" vertical="center"/>
    </xf>
    <xf numFmtId="184" fontId="4" fillId="0" borderId="67" xfId="1" applyNumberFormat="1" applyFont="1" applyFill="1" applyBorder="1" applyAlignment="1">
      <alignment horizontal="center" vertical="center"/>
    </xf>
    <xf numFmtId="184" fontId="4" fillId="0" borderId="74" xfId="1" applyNumberFormat="1" applyFont="1" applyFill="1" applyBorder="1" applyAlignment="1">
      <alignment horizontal="center" vertical="center"/>
    </xf>
    <xf numFmtId="185" fontId="27" fillId="0" borderId="42" xfId="0" applyNumberFormat="1" applyFont="1" applyFill="1" applyBorder="1" applyAlignment="1" applyProtection="1">
      <alignment horizontal="center" vertical="center" shrinkToFit="1"/>
    </xf>
    <xf numFmtId="185" fontId="27" fillId="0" borderId="50" xfId="0" applyNumberFormat="1" applyFont="1" applyBorder="1" applyAlignment="1" applyProtection="1">
      <alignment horizontal="center" vertical="center"/>
    </xf>
    <xf numFmtId="185" fontId="27" fillId="0" borderId="59" xfId="0" applyNumberFormat="1" applyFont="1" applyBorder="1" applyAlignment="1" applyProtection="1">
      <alignment horizontal="center" vertical="center"/>
    </xf>
    <xf numFmtId="185" fontId="27" fillId="0" borderId="17" xfId="0" applyNumberFormat="1" applyFont="1" applyBorder="1" applyAlignment="1" applyProtection="1">
      <alignment horizontal="center" vertical="center"/>
    </xf>
    <xf numFmtId="185" fontId="27" fillId="0" borderId="19" xfId="0" applyNumberFormat="1" applyFont="1" applyFill="1" applyBorder="1" applyAlignment="1" applyProtection="1">
      <alignment horizontal="center" vertical="center" shrinkToFit="1"/>
    </xf>
    <xf numFmtId="185" fontId="27" fillId="0" borderId="19" xfId="0" applyNumberFormat="1" applyFont="1" applyBorder="1" applyAlignment="1" applyProtection="1">
      <alignment horizontal="center" vertical="center"/>
    </xf>
    <xf numFmtId="0" fontId="27" fillId="0" borderId="0" xfId="0" applyFont="1" applyBorder="1" applyAlignment="1">
      <alignment horizontal="right"/>
    </xf>
    <xf numFmtId="38" fontId="27" fillId="0" borderId="17" xfId="1" applyFont="1" applyBorder="1" applyAlignment="1" applyProtection="1">
      <alignment vertical="center"/>
    </xf>
    <xf numFmtId="38" fontId="27" fillId="0" borderId="50" xfId="1" applyFont="1" applyBorder="1" applyAlignment="1" applyProtection="1">
      <alignment vertical="center"/>
    </xf>
    <xf numFmtId="38" fontId="27" fillId="0" borderId="50" xfId="1" quotePrefix="1" applyFont="1" applyFill="1" applyBorder="1" applyAlignment="1" applyProtection="1">
      <alignment vertical="center" shrinkToFit="1"/>
    </xf>
    <xf numFmtId="38" fontId="27" fillId="3" borderId="50" xfId="1" quotePrefix="1" applyFont="1" applyFill="1" applyBorder="1" applyAlignment="1" applyProtection="1">
      <alignment vertical="center" shrinkToFit="1"/>
    </xf>
    <xf numFmtId="38" fontId="27" fillId="3" borderId="50" xfId="1" applyFont="1" applyFill="1" applyBorder="1" applyAlignment="1" applyProtection="1">
      <alignment vertical="center"/>
    </xf>
    <xf numFmtId="38" fontId="27" fillId="3" borderId="19" xfId="1" applyFont="1" applyFill="1" applyBorder="1" applyAlignment="1" applyProtection="1">
      <alignment vertical="center"/>
    </xf>
    <xf numFmtId="180" fontId="27" fillId="0" borderId="56" xfId="0" applyNumberFormat="1" applyFont="1" applyFill="1" applyBorder="1" applyAlignment="1" applyProtection="1">
      <alignment vertical="center" shrinkToFit="1"/>
    </xf>
    <xf numFmtId="38" fontId="4" fillId="0" borderId="13" xfId="1" applyFont="1" applyBorder="1" applyAlignment="1" applyProtection="1">
      <alignment vertical="center"/>
    </xf>
    <xf numFmtId="38" fontId="4" fillId="0" borderId="12" xfId="1" applyFont="1" applyBorder="1" applyAlignment="1" applyProtection="1">
      <alignment vertical="center"/>
    </xf>
    <xf numFmtId="38" fontId="4" fillId="0" borderId="12" xfId="1" applyFont="1" applyFill="1" applyBorder="1" applyAlignment="1" applyProtection="1">
      <alignment vertical="center"/>
    </xf>
    <xf numFmtId="38" fontId="4" fillId="3" borderId="12" xfId="1" quotePrefix="1" applyFont="1" applyFill="1" applyBorder="1" applyAlignment="1" applyProtection="1">
      <alignment vertical="center"/>
    </xf>
    <xf numFmtId="38" fontId="4" fillId="3" borderId="12" xfId="1" applyFont="1" applyFill="1" applyBorder="1" applyAlignment="1" applyProtection="1">
      <alignment vertical="center"/>
    </xf>
    <xf numFmtId="38" fontId="4" fillId="3" borderId="55" xfId="1" applyFont="1" applyFill="1" applyBorder="1" applyAlignment="1" applyProtection="1">
      <alignment vertical="center"/>
    </xf>
    <xf numFmtId="38" fontId="4" fillId="3" borderId="6" xfId="1" applyFont="1" applyFill="1" applyBorder="1" applyAlignment="1" applyProtection="1">
      <alignment vertical="center"/>
    </xf>
    <xf numFmtId="38" fontId="4" fillId="0" borderId="0" xfId="1" applyFont="1" applyBorder="1" applyAlignment="1" applyProtection="1">
      <alignment horizontal="right" vertical="center"/>
    </xf>
    <xf numFmtId="38" fontId="4" fillId="0" borderId="55" xfId="1" applyFont="1" applyBorder="1" applyAlignment="1" applyProtection="1">
      <alignment horizontal="right" vertical="center"/>
    </xf>
    <xf numFmtId="38" fontId="4" fillId="0" borderId="6" xfId="1" applyFont="1" applyBorder="1" applyAlignment="1" applyProtection="1">
      <alignment horizontal="right" vertical="center"/>
    </xf>
    <xf numFmtId="0" fontId="21" fillId="0" borderId="7" xfId="0" applyNumberFormat="1" applyFont="1" applyBorder="1" applyAlignment="1" applyProtection="1">
      <alignment horizontal="center" vertical="top" wrapText="1"/>
    </xf>
    <xf numFmtId="38" fontId="24" fillId="0" borderId="0" xfId="1" applyFont="1" applyFill="1"/>
    <xf numFmtId="38" fontId="27" fillId="0" borderId="42" xfId="1" applyFont="1" applyFill="1" applyBorder="1" applyAlignment="1" applyProtection="1">
      <alignment horizontal="center" vertical="center" shrinkToFit="1"/>
    </xf>
    <xf numFmtId="38" fontId="27" fillId="0" borderId="50" xfId="1" applyFont="1" applyBorder="1" applyAlignment="1" applyProtection="1">
      <alignment horizontal="center" vertical="center"/>
    </xf>
    <xf numFmtId="38" fontId="27" fillId="0" borderId="59" xfId="1" applyFont="1" applyBorder="1" applyAlignment="1" applyProtection="1">
      <alignment horizontal="center" vertical="center"/>
    </xf>
    <xf numFmtId="38" fontId="27" fillId="0" borderId="17" xfId="1" applyFont="1" applyBorder="1" applyAlignment="1" applyProtection="1">
      <alignment horizontal="center" vertical="center"/>
    </xf>
    <xf numFmtId="38" fontId="27" fillId="0" borderId="19" xfId="1" applyFont="1" applyFill="1" applyBorder="1" applyAlignment="1" applyProtection="1">
      <alignment horizontal="center" vertical="center" shrinkToFit="1"/>
    </xf>
    <xf numFmtId="38" fontId="27" fillId="0" borderId="56" xfId="1" applyFont="1" applyFill="1" applyBorder="1" applyAlignment="1" applyProtection="1">
      <alignment horizontal="center" vertical="center" shrinkToFit="1"/>
    </xf>
    <xf numFmtId="38" fontId="27" fillId="0" borderId="14" xfId="1" applyFont="1" applyFill="1" applyBorder="1" applyAlignment="1" applyProtection="1">
      <alignment horizontal="center" vertical="center" shrinkToFit="1"/>
    </xf>
    <xf numFmtId="38" fontId="27" fillId="0" borderId="19" xfId="1" applyFont="1" applyBorder="1" applyAlignment="1" applyProtection="1">
      <alignment horizontal="center" vertical="center"/>
    </xf>
    <xf numFmtId="38" fontId="27" fillId="0" borderId="66" xfId="1" applyFont="1" applyBorder="1" applyAlignment="1" applyProtection="1">
      <alignment horizontal="center" vertical="center"/>
    </xf>
    <xf numFmtId="38" fontId="27" fillId="0" borderId="73" xfId="1" applyFont="1" applyBorder="1" applyAlignment="1" applyProtection="1">
      <alignment horizontal="center" vertical="center"/>
    </xf>
    <xf numFmtId="38" fontId="25" fillId="0" borderId="0" xfId="1" applyFont="1" applyFill="1"/>
    <xf numFmtId="0" fontId="21" fillId="0" borderId="79" xfId="0" applyNumberFormat="1" applyFont="1" applyBorder="1" applyAlignment="1" applyProtection="1">
      <alignment horizontal="center" vertical="top" wrapText="1"/>
    </xf>
    <xf numFmtId="38" fontId="17" fillId="0" borderId="0" xfId="1" applyFont="1" applyFill="1"/>
    <xf numFmtId="38" fontId="18" fillId="0" borderId="0" xfId="1" applyFont="1" applyFill="1" applyBorder="1" applyAlignment="1">
      <alignment horizontal="center" vertical="center"/>
    </xf>
    <xf numFmtId="38" fontId="18" fillId="0" borderId="0" xfId="1" applyFont="1" applyFill="1" applyAlignment="1"/>
    <xf numFmtId="38" fontId="18" fillId="0" borderId="0" xfId="1" applyFont="1" applyFill="1"/>
    <xf numFmtId="187" fontId="17" fillId="0" borderId="0" xfId="1" applyNumberFormat="1" applyFont="1" applyFill="1"/>
    <xf numFmtId="187" fontId="4" fillId="0" borderId="0" xfId="1" applyNumberFormat="1" applyFont="1" applyBorder="1" applyAlignment="1">
      <alignment horizontal="right"/>
    </xf>
    <xf numFmtId="187" fontId="18" fillId="0" borderId="0" xfId="1" applyNumberFormat="1" applyFont="1" applyFill="1" applyAlignment="1"/>
    <xf numFmtId="187" fontId="18" fillId="0" borderId="0" xfId="1" applyNumberFormat="1" applyFont="1" applyFill="1"/>
    <xf numFmtId="38" fontId="27" fillId="0" borderId="59" xfId="1" applyFont="1" applyFill="1" applyBorder="1" applyAlignment="1" applyProtection="1">
      <alignment vertical="center"/>
    </xf>
    <xf numFmtId="38" fontId="27" fillId="0" borderId="17" xfId="1" applyFont="1" applyFill="1" applyBorder="1" applyAlignment="1" applyProtection="1">
      <alignment vertical="center"/>
    </xf>
    <xf numFmtId="0" fontId="28" fillId="0" borderId="11" xfId="0" applyNumberFormat="1" applyFont="1" applyBorder="1" applyAlignment="1" applyProtection="1">
      <alignment horizontal="center" vertical="center"/>
    </xf>
    <xf numFmtId="38" fontId="4" fillId="0" borderId="6" xfId="1" applyNumberFormat="1" applyFont="1" applyBorder="1" applyAlignment="1" applyProtection="1">
      <alignment vertical="center"/>
    </xf>
    <xf numFmtId="38" fontId="4" fillId="0" borderId="31" xfId="1" applyNumberFormat="1" applyFont="1" applyFill="1" applyBorder="1" applyAlignment="1">
      <alignment horizontal="center" vertical="center" shrinkToFit="1"/>
    </xf>
    <xf numFmtId="38" fontId="4" fillId="0" borderId="38" xfId="1" applyNumberFormat="1" applyFont="1" applyFill="1" applyBorder="1" applyAlignment="1">
      <alignment horizontal="center" vertical="center" shrinkToFit="1"/>
    </xf>
    <xf numFmtId="38" fontId="4" fillId="0" borderId="12" xfId="1" applyNumberFormat="1" applyFont="1" applyBorder="1" applyAlignment="1" applyProtection="1">
      <alignment vertical="center"/>
    </xf>
    <xf numFmtId="38" fontId="4" fillId="0" borderId="38" xfId="1" applyNumberFormat="1" applyFont="1" applyFill="1" applyBorder="1" applyAlignment="1" applyProtection="1">
      <alignment horizontal="center" vertical="center" shrinkToFit="1"/>
    </xf>
    <xf numFmtId="38" fontId="4" fillId="0" borderId="12" xfId="1" applyNumberFormat="1" applyFont="1" applyFill="1" applyBorder="1" applyAlignment="1" applyProtection="1">
      <alignment vertical="center"/>
    </xf>
    <xf numFmtId="38" fontId="4" fillId="0" borderId="12" xfId="1" applyNumberFormat="1" applyFont="1" applyBorder="1" applyAlignment="1" applyProtection="1">
      <alignment horizontal="center" vertical="center"/>
    </xf>
    <xf numFmtId="38" fontId="4" fillId="3" borderId="12" xfId="1" quotePrefix="1" applyNumberFormat="1" applyFont="1" applyFill="1" applyBorder="1" applyAlignment="1" applyProtection="1">
      <alignment vertical="center"/>
    </xf>
    <xf numFmtId="38" fontId="4" fillId="3" borderId="12" xfId="1" applyNumberFormat="1" applyFont="1" applyFill="1" applyBorder="1" applyAlignment="1" applyProtection="1">
      <alignment vertical="center"/>
    </xf>
    <xf numFmtId="38" fontId="4" fillId="3" borderId="55" xfId="1" applyNumberFormat="1" applyFont="1" applyFill="1" applyBorder="1" applyAlignment="1" applyProtection="1">
      <alignment vertical="center"/>
    </xf>
    <xf numFmtId="38" fontId="4" fillId="3" borderId="6" xfId="1" applyNumberFormat="1" applyFont="1" applyFill="1" applyBorder="1" applyAlignment="1" applyProtection="1">
      <alignment vertical="center"/>
    </xf>
    <xf numFmtId="38" fontId="4" fillId="0" borderId="0" xfId="1" applyNumberFormat="1" applyFont="1" applyBorder="1" applyAlignment="1" applyProtection="1">
      <alignment vertical="center"/>
    </xf>
    <xf numFmtId="38" fontId="4" fillId="0" borderId="55" xfId="1" applyNumberFormat="1" applyFont="1" applyBorder="1" applyAlignment="1" applyProtection="1">
      <alignment vertical="center"/>
    </xf>
    <xf numFmtId="38" fontId="4" fillId="0" borderId="67" xfId="1" applyNumberFormat="1" applyFont="1" applyFill="1" applyBorder="1" applyAlignment="1">
      <alignment vertical="center"/>
    </xf>
    <xf numFmtId="38" fontId="4" fillId="0" borderId="74" xfId="1" applyNumberFormat="1" applyFont="1" applyFill="1" applyBorder="1" applyAlignment="1">
      <alignment vertical="center"/>
    </xf>
    <xf numFmtId="0" fontId="29" fillId="0" borderId="0" xfId="0" applyFont="1" applyFill="1" applyAlignment="1">
      <alignment horizontal="right"/>
    </xf>
    <xf numFmtId="188" fontId="27" fillId="0" borderId="50" xfId="1" applyNumberFormat="1" applyFont="1" applyBorder="1" applyAlignment="1" applyProtection="1">
      <alignment vertical="center"/>
    </xf>
    <xf numFmtId="38" fontId="4" fillId="0" borderId="1" xfId="0" applyNumberFormat="1" applyFont="1" applyBorder="1" applyAlignment="1" applyProtection="1">
      <alignment horizontal="center" vertical="center"/>
    </xf>
    <xf numFmtId="38" fontId="4" fillId="0" borderId="60" xfId="0" applyNumberFormat="1" applyFont="1" applyBorder="1" applyAlignment="1" applyProtection="1">
      <alignment horizontal="center" vertical="center"/>
    </xf>
    <xf numFmtId="38" fontId="4" fillId="0" borderId="4" xfId="0" applyNumberFormat="1" applyFont="1" applyBorder="1" applyAlignment="1" applyProtection="1">
      <alignment horizontal="center" vertical="center"/>
    </xf>
    <xf numFmtId="38" fontId="4" fillId="0" borderId="68" xfId="1" applyNumberFormat="1" applyFont="1" applyFill="1" applyBorder="1" applyAlignment="1">
      <alignment horizontal="center" vertical="center"/>
    </xf>
    <xf numFmtId="38" fontId="4" fillId="0" borderId="75" xfId="1" applyNumberFormat="1" applyFont="1" applyFill="1" applyBorder="1" applyAlignment="1">
      <alignment horizontal="center" vertical="center"/>
    </xf>
    <xf numFmtId="177" fontId="27" fillId="3" borderId="59" xfId="0" applyNumberFormat="1" applyFont="1" applyFill="1" applyBorder="1" applyAlignment="1" applyProtection="1">
      <alignment vertical="center"/>
    </xf>
    <xf numFmtId="178" fontId="27" fillId="0" borderId="56" xfId="0" applyNumberFormat="1" applyFont="1" applyBorder="1" applyAlignment="1" applyProtection="1">
      <alignment horizontal="center" vertical="center"/>
    </xf>
    <xf numFmtId="178" fontId="27" fillId="0" borderId="14" xfId="0" applyNumberFormat="1" applyFont="1" applyBorder="1" applyAlignment="1" applyProtection="1">
      <alignment horizontal="center" vertical="center"/>
    </xf>
    <xf numFmtId="178" fontId="27" fillId="0" borderId="20" xfId="0" applyNumberFormat="1" applyFont="1" applyFill="1" applyBorder="1" applyAlignment="1" applyProtection="1">
      <alignment horizontal="center" vertical="center" shrinkToFit="1"/>
    </xf>
    <xf numFmtId="178" fontId="27" fillId="0" borderId="20" xfId="0" applyNumberFormat="1" applyFont="1" applyBorder="1" applyAlignment="1" applyProtection="1">
      <alignment horizontal="center" vertical="center"/>
    </xf>
    <xf numFmtId="0" fontId="21" fillId="0" borderId="90" xfId="0" applyNumberFormat="1" applyFont="1" applyBorder="1" applyAlignment="1" applyProtection="1">
      <alignment horizontal="center" vertical="top" wrapText="1"/>
    </xf>
    <xf numFmtId="177" fontId="27" fillId="0" borderId="59" xfId="0" applyNumberFormat="1" applyFont="1" applyBorder="1" applyAlignment="1" applyProtection="1">
      <alignment horizontal="right" vertical="center"/>
    </xf>
    <xf numFmtId="177" fontId="27" fillId="0" borderId="17" xfId="0" applyNumberFormat="1" applyFont="1" applyBorder="1" applyAlignment="1" applyProtection="1">
      <alignment horizontal="right" vertical="center"/>
    </xf>
    <xf numFmtId="178" fontId="27" fillId="3" borderId="20" xfId="0" applyNumberFormat="1" applyFont="1" applyFill="1" applyBorder="1" applyAlignment="1" applyProtection="1">
      <alignment vertical="center"/>
    </xf>
    <xf numFmtId="38" fontId="18" fillId="0" borderId="0" xfId="1" applyNumberFormat="1" applyFont="1" applyFill="1" applyBorder="1" applyAlignment="1">
      <alignment horizontal="center" vertical="center"/>
    </xf>
    <xf numFmtId="38" fontId="25" fillId="0" borderId="0" xfId="0" applyNumberFormat="1" applyFont="1" applyBorder="1" applyAlignment="1" applyProtection="1">
      <alignment horizontal="center" vertical="center"/>
    </xf>
    <xf numFmtId="0" fontId="27" fillId="0" borderId="0" xfId="0" applyFont="1" applyBorder="1" applyAlignment="1">
      <alignment horizontal="right"/>
    </xf>
    <xf numFmtId="0" fontId="21" fillId="0" borderId="73" xfId="0" applyNumberFormat="1" applyFont="1" applyBorder="1" applyAlignment="1" applyProtection="1">
      <alignment horizontal="center" vertical="top" wrapText="1"/>
    </xf>
    <xf numFmtId="178" fontId="27" fillId="0" borderId="4" xfId="0" applyNumberFormat="1" applyFont="1" applyFill="1" applyBorder="1" applyAlignment="1" applyProtection="1">
      <alignment vertical="center"/>
    </xf>
    <xf numFmtId="178" fontId="27" fillId="0" borderId="6" xfId="0" applyNumberFormat="1" applyFont="1" applyFill="1" applyBorder="1" applyAlignment="1" applyProtection="1">
      <alignment vertical="center"/>
    </xf>
    <xf numFmtId="177" fontId="4" fillId="0" borderId="19" xfId="0" applyNumberFormat="1" applyFont="1" applyBorder="1" applyAlignment="1" applyProtection="1">
      <alignment horizontal="right" vertical="center"/>
    </xf>
    <xf numFmtId="177" fontId="4" fillId="0" borderId="59" xfId="0" applyNumberFormat="1" applyFont="1" applyBorder="1" applyAlignment="1" applyProtection="1">
      <alignment horizontal="right" vertical="center"/>
    </xf>
    <xf numFmtId="177" fontId="4" fillId="0" borderId="17" xfId="0" applyNumberFormat="1" applyFont="1" applyBorder="1" applyAlignment="1" applyProtection="1">
      <alignment horizontal="right" vertical="center"/>
    </xf>
    <xf numFmtId="38" fontId="4" fillId="0" borderId="32" xfId="1" applyFont="1" applyFill="1" applyBorder="1" applyAlignment="1">
      <alignment horizontal="center" vertical="center" shrinkToFit="1"/>
    </xf>
    <xf numFmtId="38" fontId="4" fillId="0" borderId="39" xfId="1" applyFont="1" applyFill="1" applyBorder="1" applyAlignment="1">
      <alignment horizontal="center" vertical="center" shrinkToFit="1"/>
    </xf>
    <xf numFmtId="38" fontId="4" fillId="0" borderId="14" xfId="1" applyFont="1" applyBorder="1" applyAlignment="1" applyProtection="1">
      <alignment vertical="center"/>
    </xf>
    <xf numFmtId="38" fontId="4" fillId="0" borderId="50" xfId="1" applyFont="1" applyBorder="1" applyAlignment="1" applyProtection="1">
      <alignment vertical="center"/>
    </xf>
    <xf numFmtId="38" fontId="4" fillId="0" borderId="42" xfId="1" applyFont="1" applyFill="1" applyBorder="1" applyAlignment="1" applyProtection="1">
      <alignment horizontal="center" vertical="center" shrinkToFit="1"/>
    </xf>
    <xf numFmtId="38" fontId="4" fillId="0" borderId="50" xfId="1" applyFont="1" applyBorder="1" applyAlignment="1" applyProtection="1">
      <alignment horizontal="center" vertical="center"/>
    </xf>
    <xf numFmtId="38" fontId="4" fillId="0" borderId="50" xfId="1" applyFont="1" applyFill="1" applyBorder="1" applyAlignment="1" applyProtection="1">
      <alignment vertical="center"/>
    </xf>
    <xf numFmtId="38" fontId="4" fillId="3" borderId="50" xfId="1" quotePrefix="1" applyFont="1" applyFill="1" applyBorder="1" applyAlignment="1" applyProtection="1">
      <alignment vertical="center"/>
    </xf>
    <xf numFmtId="38" fontId="4" fillId="3" borderId="50" xfId="1" applyFont="1" applyFill="1" applyBorder="1" applyAlignment="1" applyProtection="1">
      <alignment vertical="center"/>
    </xf>
    <xf numFmtId="38" fontId="4" fillId="3" borderId="59" xfId="1" applyFont="1" applyFill="1" applyBorder="1" applyAlignment="1" applyProtection="1">
      <alignment vertical="center"/>
    </xf>
    <xf numFmtId="38" fontId="4" fillId="3" borderId="17" xfId="1" applyFont="1" applyFill="1" applyBorder="1" applyAlignment="1" applyProtection="1">
      <alignment vertical="center"/>
    </xf>
    <xf numFmtId="38" fontId="4" fillId="0" borderId="19" xfId="1" applyFont="1" applyBorder="1" applyAlignment="1" applyProtection="1">
      <alignment horizontal="center" vertical="center"/>
    </xf>
    <xf numFmtId="38" fontId="4" fillId="0" borderId="59" xfId="1" applyFont="1" applyBorder="1" applyAlignment="1" applyProtection="1">
      <alignment horizontal="center" vertical="center"/>
    </xf>
    <xf numFmtId="38" fontId="4" fillId="0" borderId="17" xfId="1" applyFont="1" applyBorder="1" applyAlignment="1" applyProtection="1">
      <alignment horizontal="center" vertical="center"/>
    </xf>
    <xf numFmtId="38" fontId="4" fillId="0" borderId="66" xfId="1" applyFont="1" applyFill="1" applyBorder="1" applyAlignment="1">
      <alignment horizontal="center" vertical="center"/>
    </xf>
    <xf numFmtId="38" fontId="4" fillId="0" borderId="73" xfId="1" applyFont="1" applyFill="1" applyBorder="1" applyAlignment="1">
      <alignment horizontal="center" vertical="center"/>
    </xf>
    <xf numFmtId="38" fontId="4" fillId="0" borderId="14" xfId="1" applyNumberFormat="1" applyFont="1" applyBorder="1" applyAlignment="1" applyProtection="1">
      <alignment vertical="center"/>
    </xf>
    <xf numFmtId="38" fontId="4" fillId="0" borderId="32" xfId="1" applyNumberFormat="1" applyFont="1" applyFill="1" applyBorder="1" applyAlignment="1">
      <alignment horizontal="center" vertical="center" shrinkToFit="1"/>
    </xf>
    <xf numFmtId="38" fontId="4" fillId="0" borderId="39" xfId="1" applyNumberFormat="1" applyFont="1" applyFill="1" applyBorder="1" applyAlignment="1">
      <alignment horizontal="center" vertical="center" shrinkToFit="1"/>
    </xf>
    <xf numFmtId="38" fontId="4" fillId="0" borderId="50" xfId="1" applyNumberFormat="1" applyFont="1" applyBorder="1" applyAlignment="1" applyProtection="1">
      <alignment vertical="center"/>
    </xf>
    <xf numFmtId="38" fontId="4" fillId="0" borderId="42" xfId="0" applyNumberFormat="1" applyFont="1" applyFill="1" applyBorder="1" applyAlignment="1" applyProtection="1">
      <alignment horizontal="center" vertical="center" shrinkToFit="1"/>
    </xf>
    <xf numFmtId="38" fontId="4" fillId="0" borderId="50" xfId="0" applyNumberFormat="1" applyFont="1" applyBorder="1" applyAlignment="1" applyProtection="1">
      <alignment horizontal="center" vertical="center"/>
    </xf>
    <xf numFmtId="38" fontId="4" fillId="0" borderId="50" xfId="1" applyNumberFormat="1" applyFont="1" applyFill="1" applyBorder="1" applyAlignment="1" applyProtection="1">
      <alignment vertical="center"/>
    </xf>
    <xf numFmtId="38" fontId="4" fillId="3" borderId="50" xfId="1" quotePrefix="1" applyNumberFormat="1" applyFont="1" applyFill="1" applyBorder="1" applyAlignment="1" applyProtection="1">
      <alignment vertical="center"/>
    </xf>
    <xf numFmtId="38" fontId="4" fillId="3" borderId="50" xfId="1" applyNumberFormat="1" applyFont="1" applyFill="1" applyBorder="1" applyAlignment="1" applyProtection="1">
      <alignment vertical="center"/>
    </xf>
    <xf numFmtId="38" fontId="4" fillId="3" borderId="59" xfId="1" applyNumberFormat="1" applyFont="1" applyFill="1" applyBorder="1" applyAlignment="1" applyProtection="1">
      <alignment vertical="center"/>
    </xf>
    <xf numFmtId="38" fontId="4" fillId="3" borderId="17" xfId="1" applyNumberFormat="1" applyFont="1" applyFill="1" applyBorder="1" applyAlignment="1" applyProtection="1">
      <alignment vertical="center"/>
    </xf>
    <xf numFmtId="38" fontId="4" fillId="0" borderId="19" xfId="0" applyNumberFormat="1" applyFont="1" applyBorder="1" applyAlignment="1" applyProtection="1">
      <alignment horizontal="center" vertical="center"/>
    </xf>
    <xf numFmtId="38" fontId="4" fillId="0" borderId="59" xfId="0" applyNumberFormat="1" applyFont="1" applyBorder="1" applyAlignment="1" applyProtection="1">
      <alignment horizontal="center" vertical="center"/>
    </xf>
    <xf numFmtId="38" fontId="4" fillId="0" borderId="17" xfId="0" applyNumberFormat="1" applyFont="1" applyBorder="1" applyAlignment="1" applyProtection="1">
      <alignment horizontal="center" vertical="center"/>
    </xf>
    <xf numFmtId="38" fontId="4" fillId="0" borderId="19" xfId="1" applyNumberFormat="1" applyFont="1" applyBorder="1" applyAlignment="1" applyProtection="1">
      <alignment horizontal="right" vertical="center"/>
    </xf>
    <xf numFmtId="177" fontId="4" fillId="0" borderId="20" xfId="0" applyNumberFormat="1" applyFont="1" applyBorder="1" applyAlignment="1" applyProtection="1">
      <alignment horizontal="right" vertical="center"/>
    </xf>
    <xf numFmtId="38" fontId="4" fillId="0" borderId="59" xfId="1" applyNumberFormat="1" applyFont="1" applyBorder="1" applyAlignment="1" applyProtection="1">
      <alignment horizontal="right" vertical="center"/>
    </xf>
    <xf numFmtId="177" fontId="4" fillId="0" borderId="56" xfId="0" applyNumberFormat="1" applyFont="1" applyBorder="1" applyAlignment="1" applyProtection="1">
      <alignment horizontal="right" vertical="center"/>
    </xf>
    <xf numFmtId="38" fontId="4" fillId="0" borderId="17" xfId="1" applyNumberFormat="1" applyFont="1" applyBorder="1" applyAlignment="1" applyProtection="1">
      <alignment horizontal="right" vertical="center"/>
    </xf>
    <xf numFmtId="177" fontId="4" fillId="0" borderId="14" xfId="0" applyNumberFormat="1" applyFont="1" applyBorder="1" applyAlignment="1" applyProtection="1">
      <alignment horizontal="right" vertical="center"/>
    </xf>
    <xf numFmtId="38" fontId="4" fillId="0" borderId="66" xfId="1" applyNumberFormat="1" applyFont="1" applyFill="1" applyBorder="1" applyAlignment="1">
      <alignment horizontal="center" vertical="center"/>
    </xf>
    <xf numFmtId="38" fontId="4" fillId="0" borderId="73" xfId="1" applyNumberFormat="1" applyFont="1" applyFill="1" applyBorder="1" applyAlignment="1">
      <alignment horizontal="center" vertical="center"/>
    </xf>
    <xf numFmtId="186" fontId="27" fillId="0" borderId="39" xfId="0" applyNumberFormat="1" applyFont="1" applyFill="1" applyBorder="1" applyAlignment="1" applyProtection="1">
      <alignment horizontal="center" vertical="center" shrinkToFit="1"/>
    </xf>
    <xf numFmtId="186" fontId="27" fillId="0" borderId="50" xfId="0" applyNumberFormat="1" applyFont="1" applyBorder="1" applyAlignment="1" applyProtection="1">
      <alignment horizontal="center" vertical="center"/>
    </xf>
    <xf numFmtId="186" fontId="27" fillId="0" borderId="56" xfId="0" applyNumberFormat="1" applyFont="1" applyBorder="1" applyAlignment="1" applyProtection="1">
      <alignment horizontal="center" vertical="center"/>
    </xf>
    <xf numFmtId="186" fontId="27" fillId="0" borderId="14" xfId="0" applyNumberFormat="1" applyFont="1" applyBorder="1" applyAlignment="1" applyProtection="1">
      <alignment horizontal="center" vertical="center"/>
    </xf>
    <xf numFmtId="186" fontId="27" fillId="0" borderId="20" xfId="0" applyNumberFormat="1" applyFont="1" applyFill="1" applyBorder="1" applyAlignment="1" applyProtection="1">
      <alignment horizontal="center" vertical="center" shrinkToFit="1"/>
    </xf>
    <xf numFmtId="186" fontId="27" fillId="0" borderId="14" xfId="0" applyNumberFormat="1" applyFont="1" applyFill="1" applyBorder="1" applyAlignment="1" applyProtection="1">
      <alignment horizontal="center" vertical="center" shrinkToFit="1"/>
    </xf>
    <xf numFmtId="186" fontId="27" fillId="0" borderId="20" xfId="0" applyNumberFormat="1" applyFont="1" applyBorder="1" applyAlignment="1" applyProtection="1">
      <alignment horizontal="center" vertical="center"/>
    </xf>
    <xf numFmtId="186" fontId="27" fillId="0" borderId="66" xfId="0" applyNumberFormat="1" applyFont="1" applyBorder="1" applyAlignment="1" applyProtection="1">
      <alignment horizontal="center" vertical="center"/>
    </xf>
    <xf numFmtId="186" fontId="27" fillId="0" borderId="73" xfId="0" applyNumberFormat="1" applyFont="1" applyBorder="1" applyAlignment="1" applyProtection="1">
      <alignment horizontal="center" vertical="center"/>
    </xf>
    <xf numFmtId="177" fontId="27" fillId="0" borderId="14" xfId="0" applyNumberFormat="1" applyFont="1" applyFill="1" applyBorder="1" applyAlignment="1" applyProtection="1">
      <alignment vertical="center"/>
    </xf>
    <xf numFmtId="177" fontId="27" fillId="0" borderId="18" xfId="0" applyNumberFormat="1" applyFont="1" applyFill="1" applyBorder="1" applyAlignment="1" applyProtection="1">
      <alignment horizontal="right" vertical="center"/>
    </xf>
    <xf numFmtId="178" fontId="27" fillId="0" borderId="59" xfId="0" applyNumberFormat="1" applyFont="1" applyFill="1" applyBorder="1" applyAlignment="1" applyProtection="1">
      <alignment horizontal="right" vertical="center"/>
    </xf>
    <xf numFmtId="178" fontId="27" fillId="0" borderId="17" xfId="0" applyNumberFormat="1" applyFont="1" applyFill="1" applyBorder="1" applyAlignment="1" applyProtection="1">
      <alignment horizontal="right" vertical="center"/>
    </xf>
    <xf numFmtId="177" fontId="4" fillId="0" borderId="59" xfId="0" applyNumberFormat="1" applyFont="1" applyFill="1" applyBorder="1" applyAlignment="1" applyProtection="1">
      <alignment vertical="center"/>
    </xf>
    <xf numFmtId="177" fontId="4" fillId="0" borderId="61" xfId="0" applyNumberFormat="1" applyFont="1" applyFill="1" applyBorder="1" applyAlignment="1" applyProtection="1">
      <alignment horizontal="center" vertical="center"/>
    </xf>
    <xf numFmtId="177" fontId="4" fillId="0" borderId="18" xfId="0" applyNumberFormat="1" applyFont="1" applyFill="1" applyBorder="1" applyAlignment="1" applyProtection="1">
      <alignment vertical="center"/>
    </xf>
    <xf numFmtId="178" fontId="4" fillId="0" borderId="55" xfId="0" applyNumberFormat="1" applyFont="1" applyFill="1" applyBorder="1" applyAlignment="1" applyProtection="1">
      <alignment horizontal="right" vertical="center"/>
    </xf>
    <xf numFmtId="178" fontId="4" fillId="0" borderId="6" xfId="0" applyNumberFormat="1" applyFont="1" applyFill="1" applyBorder="1" applyAlignment="1" applyProtection="1">
      <alignment horizontal="right" vertical="center"/>
    </xf>
    <xf numFmtId="38" fontId="17" fillId="0" borderId="0" xfId="1" applyNumberFormat="1" applyFont="1" applyFill="1"/>
    <xf numFmtId="38" fontId="4" fillId="0" borderId="0" xfId="1" applyNumberFormat="1" applyFont="1" applyBorder="1" applyAlignment="1">
      <alignment horizontal="right"/>
    </xf>
    <xf numFmtId="38" fontId="4" fillId="0" borderId="35" xfId="1" applyNumberFormat="1" applyFont="1" applyFill="1" applyBorder="1" applyAlignment="1">
      <alignment horizontal="center" vertical="center" shrinkToFit="1"/>
    </xf>
    <xf numFmtId="38" fontId="4" fillId="0" borderId="42" xfId="1" applyNumberFormat="1" applyFont="1" applyFill="1" applyBorder="1" applyAlignment="1">
      <alignment horizontal="center" vertical="center" shrinkToFit="1"/>
    </xf>
    <xf numFmtId="38" fontId="4" fillId="0" borderId="17" xfId="1" applyNumberFormat="1" applyFont="1" applyBorder="1" applyAlignment="1" applyProtection="1">
      <alignment vertical="center"/>
    </xf>
    <xf numFmtId="38" fontId="4" fillId="0" borderId="42" xfId="1" applyNumberFormat="1" applyFont="1" applyFill="1" applyBorder="1" applyAlignment="1" applyProtection="1">
      <alignment horizontal="center" vertical="center" shrinkToFit="1"/>
    </xf>
    <xf numFmtId="38" fontId="4" fillId="0" borderId="50" xfId="1" applyNumberFormat="1" applyFont="1" applyBorder="1" applyAlignment="1" applyProtection="1">
      <alignment horizontal="center" vertical="center"/>
    </xf>
    <xf numFmtId="38" fontId="4" fillId="0" borderId="19" xfId="1" applyNumberFormat="1" applyFont="1" applyBorder="1" applyAlignment="1" applyProtection="1">
      <alignment vertical="center"/>
    </xf>
    <xf numFmtId="38" fontId="4" fillId="0" borderId="59" xfId="1" applyNumberFormat="1" applyFont="1" applyBorder="1" applyAlignment="1" applyProtection="1">
      <alignment horizontal="center" vertical="center"/>
    </xf>
    <xf numFmtId="38" fontId="4" fillId="0" borderId="17" xfId="1" applyNumberFormat="1" applyFont="1" applyBorder="1" applyAlignment="1" applyProtection="1">
      <alignment horizontal="center" vertical="center"/>
    </xf>
    <xf numFmtId="38" fontId="4" fillId="0" borderId="59" xfId="1" applyNumberFormat="1" applyFont="1" applyBorder="1" applyAlignment="1" applyProtection="1">
      <alignment vertical="center"/>
    </xf>
    <xf numFmtId="38" fontId="4" fillId="0" borderId="66" xfId="1" applyNumberFormat="1" applyFont="1" applyFill="1" applyBorder="1" applyAlignment="1">
      <alignment vertical="center"/>
    </xf>
    <xf numFmtId="38" fontId="4" fillId="0" borderId="73" xfId="1" applyNumberFormat="1" applyFont="1" applyFill="1" applyBorder="1" applyAlignment="1">
      <alignment vertical="center"/>
    </xf>
    <xf numFmtId="38" fontId="18" fillId="0" borderId="0" xfId="1" applyNumberFormat="1" applyFont="1" applyFill="1" applyAlignment="1"/>
    <xf numFmtId="38" fontId="18" fillId="0" borderId="0" xfId="1" applyNumberFormat="1" applyFont="1" applyFill="1"/>
    <xf numFmtId="189" fontId="24" fillId="0" borderId="0" xfId="0" applyNumberFormat="1" applyFont="1" applyFill="1"/>
    <xf numFmtId="189" fontId="25" fillId="0" borderId="0" xfId="0" applyNumberFormat="1" applyFont="1" applyBorder="1" applyAlignment="1" applyProtection="1">
      <alignment horizontal="center" vertical="center"/>
    </xf>
    <xf numFmtId="189" fontId="25" fillId="0" borderId="0" xfId="0" applyNumberFormat="1" applyFont="1" applyFill="1"/>
    <xf numFmtId="190" fontId="4" fillId="0" borderId="1" xfId="0" applyNumberFormat="1" applyFont="1" applyBorder="1" applyAlignment="1" applyProtection="1">
      <alignment horizontal="center" vertical="center"/>
    </xf>
    <xf numFmtId="190" fontId="4" fillId="0" borderId="60" xfId="0" applyNumberFormat="1" applyFont="1" applyBorder="1" applyAlignment="1" applyProtection="1">
      <alignment horizontal="center" vertical="center"/>
    </xf>
    <xf numFmtId="190" fontId="4" fillId="0" borderId="4" xfId="0" applyNumberFormat="1" applyFont="1" applyBorder="1" applyAlignment="1" applyProtection="1">
      <alignment horizontal="center" vertical="center"/>
    </xf>
    <xf numFmtId="190" fontId="4" fillId="0" borderId="68" xfId="1" applyNumberFormat="1" applyFont="1" applyFill="1" applyBorder="1" applyAlignment="1">
      <alignment horizontal="center" vertical="center"/>
    </xf>
    <xf numFmtId="190" fontId="4" fillId="0" borderId="75" xfId="1" applyNumberFormat="1" applyFont="1" applyFill="1" applyBorder="1" applyAlignment="1">
      <alignment horizontal="center" vertical="center"/>
    </xf>
    <xf numFmtId="183" fontId="27" fillId="0" borderId="52" xfId="0" applyNumberFormat="1" applyFont="1" applyBorder="1" applyAlignment="1" applyProtection="1">
      <alignment vertical="center"/>
    </xf>
    <xf numFmtId="182" fontId="27" fillId="0" borderId="43" xfId="0" applyNumberFormat="1" applyFont="1" applyFill="1" applyBorder="1" applyAlignment="1" applyProtection="1">
      <alignment horizontal="center" vertical="center" shrinkToFit="1"/>
    </xf>
    <xf numFmtId="182" fontId="27" fillId="0" borderId="4" xfId="0" applyNumberFormat="1" applyFont="1" applyBorder="1" applyAlignment="1" applyProtection="1">
      <alignment vertical="center"/>
    </xf>
    <xf numFmtId="182" fontId="27" fillId="0" borderId="52" xfId="0" applyNumberFormat="1" applyFont="1" applyBorder="1" applyAlignment="1" applyProtection="1">
      <alignment horizontal="center" vertical="center"/>
    </xf>
    <xf numFmtId="182" fontId="27" fillId="0" borderId="52" xfId="0" applyNumberFormat="1" applyFont="1" applyBorder="1" applyAlignment="1" applyProtection="1">
      <alignment vertical="center"/>
    </xf>
    <xf numFmtId="182" fontId="27" fillId="0" borderId="52" xfId="0" quotePrefix="1" applyNumberFormat="1" applyFont="1" applyFill="1" applyBorder="1" applyAlignment="1" applyProtection="1">
      <alignment vertical="center" shrinkToFit="1"/>
    </xf>
    <xf numFmtId="182" fontId="27" fillId="3" borderId="52" xfId="0" applyNumberFormat="1" applyFont="1" applyFill="1" applyBorder="1" applyAlignment="1" applyProtection="1">
      <alignment vertical="center"/>
    </xf>
    <xf numFmtId="182" fontId="27" fillId="3" borderId="1" xfId="0" applyNumberFormat="1" applyFont="1" applyFill="1" applyBorder="1" applyAlignment="1" applyProtection="1">
      <alignment vertical="center"/>
    </xf>
    <xf numFmtId="182" fontId="27" fillId="0" borderId="60" xfId="0" applyNumberFormat="1" applyFont="1" applyBorder="1" applyAlignment="1" applyProtection="1">
      <alignment horizontal="center" vertical="center"/>
    </xf>
    <xf numFmtId="182" fontId="27" fillId="0" borderId="4" xfId="0" applyNumberFormat="1" applyFont="1" applyBorder="1" applyAlignment="1" applyProtection="1">
      <alignment horizontal="center" vertical="center"/>
    </xf>
    <xf numFmtId="182" fontId="27" fillId="0" borderId="1" xfId="0" applyNumberFormat="1" applyFont="1" applyFill="1" applyBorder="1" applyAlignment="1" applyProtection="1">
      <alignment horizontal="center" vertical="center" shrinkToFit="1"/>
    </xf>
    <xf numFmtId="182" fontId="27" fillId="0" borderId="15" xfId="0" applyNumberFormat="1" applyFont="1" applyFill="1" applyBorder="1" applyAlignment="1" applyProtection="1">
      <alignment horizontal="center" vertical="center" shrinkToFit="1"/>
    </xf>
    <xf numFmtId="182" fontId="27" fillId="0" borderId="1" xfId="0" applyNumberFormat="1" applyFont="1" applyBorder="1" applyAlignment="1" applyProtection="1">
      <alignment horizontal="center" vertical="center"/>
    </xf>
    <xf numFmtId="182" fontId="27" fillId="0" borderId="68" xfId="0" applyNumberFormat="1" applyFont="1" applyBorder="1" applyAlignment="1" applyProtection="1">
      <alignment horizontal="center" vertical="center"/>
    </xf>
    <xf numFmtId="182" fontId="27" fillId="0" borderId="75" xfId="0" applyNumberFormat="1" applyFont="1" applyBorder="1" applyAlignment="1" applyProtection="1">
      <alignment horizontal="center" vertical="center"/>
    </xf>
    <xf numFmtId="38" fontId="27" fillId="0" borderId="4" xfId="1" applyFont="1" applyFill="1" applyBorder="1" applyAlignment="1" applyProtection="1">
      <alignment vertical="center"/>
    </xf>
    <xf numFmtId="38" fontId="27" fillId="0" borderId="52" xfId="1" applyFont="1" applyFill="1" applyBorder="1" applyAlignment="1" applyProtection="1">
      <alignment vertical="center"/>
    </xf>
    <xf numFmtId="38" fontId="27" fillId="0" borderId="52" xfId="1" applyFont="1" applyBorder="1" applyAlignment="1" applyProtection="1">
      <alignment vertical="center"/>
    </xf>
    <xf numFmtId="38" fontId="27" fillId="3" borderId="52" xfId="1" quotePrefix="1" applyFont="1" applyFill="1" applyBorder="1" applyAlignment="1" applyProtection="1">
      <alignment vertical="center" shrinkToFit="1"/>
    </xf>
    <xf numFmtId="178" fontId="4" fillId="0" borderId="15"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8" fontId="4" fillId="0" borderId="6" xfId="0" applyNumberFormat="1" applyFont="1" applyFill="1" applyBorder="1" applyAlignment="1" applyProtection="1">
      <alignment vertical="center"/>
    </xf>
    <xf numFmtId="177" fontId="4" fillId="0" borderId="19" xfId="0" applyNumberFormat="1" applyFont="1" applyFill="1" applyBorder="1" applyAlignment="1" applyProtection="1">
      <alignment vertical="center"/>
    </xf>
    <xf numFmtId="38" fontId="4" fillId="0" borderId="13" xfId="1" applyFont="1" applyFill="1" applyBorder="1" applyAlignment="1" applyProtection="1">
      <alignment vertical="center"/>
    </xf>
    <xf numFmtId="38" fontId="4" fillId="0" borderId="14" xfId="1" applyFont="1" applyFill="1" applyBorder="1" applyAlignment="1" applyProtection="1">
      <alignment vertical="center"/>
    </xf>
    <xf numFmtId="38" fontId="4" fillId="0" borderId="6" xfId="1" applyNumberFormat="1" applyFont="1" applyFill="1" applyBorder="1" applyAlignment="1" applyProtection="1">
      <alignment vertical="center"/>
    </xf>
    <xf numFmtId="177" fontId="4" fillId="0" borderId="50" xfId="0" applyNumberFormat="1" applyFont="1" applyFill="1" applyBorder="1" applyAlignment="1" applyProtection="1">
      <alignment vertical="center"/>
    </xf>
    <xf numFmtId="177" fontId="4" fillId="0" borderId="53" xfId="0" applyNumberFormat="1" applyFont="1" applyFill="1" applyBorder="1" applyAlignment="1" applyProtection="1">
      <alignment vertical="center"/>
    </xf>
    <xf numFmtId="177" fontId="4" fillId="0" borderId="51" xfId="0" applyNumberFormat="1" applyFont="1" applyFill="1" applyBorder="1" applyAlignment="1" applyProtection="1">
      <alignment vertical="center"/>
    </xf>
    <xf numFmtId="38" fontId="4" fillId="0" borderId="4" xfId="1" applyNumberFormat="1" applyFont="1" applyFill="1" applyBorder="1" applyAlignment="1" applyProtection="1">
      <alignment vertical="center"/>
    </xf>
    <xf numFmtId="38" fontId="4" fillId="0" borderId="36" xfId="1" applyNumberFormat="1" applyFont="1" applyFill="1" applyBorder="1" applyAlignment="1">
      <alignment horizontal="center" vertical="center" shrinkToFit="1"/>
    </xf>
    <xf numFmtId="38" fontId="4" fillId="0" borderId="43" xfId="1" applyNumberFormat="1" applyFont="1" applyFill="1" applyBorder="1" applyAlignment="1">
      <alignment horizontal="center" vertical="center" shrinkToFit="1"/>
    </xf>
    <xf numFmtId="38" fontId="4" fillId="0" borderId="4" xfId="1" applyNumberFormat="1" applyFont="1" applyBorder="1" applyAlignment="1" applyProtection="1">
      <alignment vertical="center"/>
    </xf>
    <xf numFmtId="38" fontId="4" fillId="0" borderId="52" xfId="1" applyNumberFormat="1" applyFont="1" applyFill="1" applyBorder="1" applyAlignment="1" applyProtection="1">
      <alignment vertical="center"/>
    </xf>
    <xf numFmtId="38" fontId="4" fillId="0" borderId="43" xfId="1" applyNumberFormat="1" applyFont="1" applyFill="1" applyBorder="1" applyAlignment="1" applyProtection="1">
      <alignment horizontal="center" vertical="center" shrinkToFit="1"/>
    </xf>
    <xf numFmtId="38" fontId="4" fillId="0" borderId="52" xfId="1" applyNumberFormat="1" applyFont="1" applyBorder="1" applyAlignment="1" applyProtection="1">
      <alignment vertical="center"/>
    </xf>
    <xf numFmtId="38" fontId="4" fillId="0" borderId="52" xfId="1" applyNumberFormat="1" applyFont="1" applyBorder="1" applyAlignment="1" applyProtection="1">
      <alignment horizontal="center" vertical="center"/>
    </xf>
    <xf numFmtId="38" fontId="4" fillId="3" borderId="52" xfId="1" quotePrefix="1" applyNumberFormat="1" applyFont="1" applyFill="1" applyBorder="1" applyAlignment="1" applyProtection="1">
      <alignment vertical="center"/>
    </xf>
    <xf numFmtId="38" fontId="4" fillId="3" borderId="52" xfId="1" applyNumberFormat="1" applyFont="1" applyFill="1" applyBorder="1" applyAlignment="1" applyProtection="1">
      <alignment vertical="center"/>
    </xf>
    <xf numFmtId="38" fontId="4" fillId="3" borderId="60" xfId="1" applyNumberFormat="1" applyFont="1" applyFill="1" applyBorder="1" applyAlignment="1" applyProtection="1">
      <alignment vertical="center"/>
    </xf>
    <xf numFmtId="38" fontId="4" fillId="3" borderId="4" xfId="1" applyNumberFormat="1" applyFont="1" applyFill="1" applyBorder="1" applyAlignment="1" applyProtection="1">
      <alignment vertical="center"/>
    </xf>
    <xf numFmtId="191" fontId="24" fillId="0" borderId="0" xfId="0" applyNumberFormat="1" applyFont="1" applyFill="1"/>
    <xf numFmtId="191" fontId="25" fillId="0" borderId="0" xfId="0" applyNumberFormat="1" applyFont="1" applyBorder="1" applyAlignment="1" applyProtection="1">
      <alignment horizontal="center" vertical="center"/>
    </xf>
    <xf numFmtId="191" fontId="25" fillId="0" borderId="0" xfId="0" applyNumberFormat="1" applyFont="1" applyFill="1"/>
    <xf numFmtId="0" fontId="28" fillId="0" borderId="51" xfId="0" applyNumberFormat="1" applyFont="1" applyBorder="1" applyAlignment="1" applyProtection="1">
      <alignment horizontal="center" vertical="center"/>
    </xf>
    <xf numFmtId="178" fontId="27" fillId="0" borderId="91" xfId="0" applyNumberFormat="1" applyFont="1" applyFill="1" applyBorder="1" applyAlignment="1" applyProtection="1">
      <alignment vertical="center"/>
    </xf>
    <xf numFmtId="38" fontId="4" fillId="0" borderId="14" xfId="1" applyNumberFormat="1" applyFont="1" applyFill="1" applyBorder="1" applyAlignment="1" applyProtection="1">
      <alignment vertical="center"/>
    </xf>
    <xf numFmtId="38" fontId="4" fillId="0" borderId="17" xfId="1" applyNumberFormat="1" applyFont="1" applyFill="1" applyBorder="1" applyAlignment="1" applyProtection="1">
      <alignment vertical="center"/>
    </xf>
    <xf numFmtId="185" fontId="27" fillId="0" borderId="56" xfId="0" applyNumberFormat="1" applyFont="1" applyBorder="1" applyAlignment="1" applyProtection="1">
      <alignment horizontal="center" vertical="center"/>
    </xf>
    <xf numFmtId="185" fontId="27" fillId="0" borderId="14" xfId="0" applyNumberFormat="1" applyFont="1" applyBorder="1" applyAlignment="1" applyProtection="1">
      <alignment horizontal="center" vertical="center"/>
    </xf>
    <xf numFmtId="185" fontId="27" fillId="0" borderId="20" xfId="0" applyNumberFormat="1" applyFont="1" applyFill="1" applyBorder="1" applyAlignment="1" applyProtection="1">
      <alignment horizontal="center" vertical="center" shrinkToFit="1"/>
    </xf>
    <xf numFmtId="185" fontId="27" fillId="0" borderId="14" xfId="0" applyNumberFormat="1" applyFont="1" applyFill="1" applyBorder="1" applyAlignment="1" applyProtection="1">
      <alignment horizontal="center" vertical="center" shrinkToFit="1"/>
    </xf>
    <xf numFmtId="185" fontId="27" fillId="0" borderId="20" xfId="0" applyNumberFormat="1" applyFont="1" applyBorder="1" applyAlignment="1" applyProtection="1">
      <alignment horizontal="center" vertical="center"/>
    </xf>
    <xf numFmtId="185" fontId="27" fillId="0" borderId="66" xfId="0" applyNumberFormat="1" applyFont="1" applyBorder="1" applyAlignment="1" applyProtection="1">
      <alignment horizontal="center" vertical="center"/>
    </xf>
    <xf numFmtId="185" fontId="27" fillId="0" borderId="73" xfId="0" applyNumberFormat="1" applyFont="1" applyBorder="1" applyAlignment="1" applyProtection="1">
      <alignment horizontal="center" vertical="center"/>
    </xf>
    <xf numFmtId="182" fontId="27" fillId="0" borderId="56" xfId="0" applyNumberFormat="1" applyFont="1" applyBorder="1" applyAlignment="1" applyProtection="1">
      <alignment horizontal="center" vertical="center"/>
    </xf>
    <xf numFmtId="182" fontId="27" fillId="0" borderId="14" xfId="0" applyNumberFormat="1" applyFont="1" applyBorder="1" applyAlignment="1" applyProtection="1">
      <alignment horizontal="center" vertical="center"/>
    </xf>
    <xf numFmtId="182" fontId="27" fillId="0" borderId="20" xfId="0" applyNumberFormat="1" applyFont="1" applyFill="1" applyBorder="1" applyAlignment="1" applyProtection="1">
      <alignment horizontal="center" vertical="center" shrinkToFit="1"/>
    </xf>
    <xf numFmtId="182" fontId="27" fillId="0" borderId="14" xfId="0" applyNumberFormat="1" applyFont="1" applyFill="1" applyBorder="1" applyAlignment="1" applyProtection="1">
      <alignment horizontal="center" vertical="center" shrinkToFit="1"/>
    </xf>
    <xf numFmtId="182" fontId="27" fillId="0" borderId="20" xfId="0" applyNumberFormat="1" applyFont="1" applyBorder="1" applyAlignment="1" applyProtection="1">
      <alignment horizontal="center" vertical="center"/>
    </xf>
    <xf numFmtId="182" fontId="27" fillId="0" borderId="66" xfId="0" applyNumberFormat="1" applyFont="1" applyBorder="1" applyAlignment="1" applyProtection="1">
      <alignment horizontal="center" vertical="center"/>
    </xf>
    <xf numFmtId="182" fontId="27" fillId="0" borderId="73" xfId="0" applyNumberFormat="1" applyFont="1" applyBorder="1" applyAlignment="1" applyProtection="1">
      <alignment horizontal="center" vertical="center"/>
    </xf>
    <xf numFmtId="38" fontId="27" fillId="0" borderId="14" xfId="1" applyFont="1" applyBorder="1" applyAlignment="1" applyProtection="1">
      <alignment vertical="center"/>
    </xf>
    <xf numFmtId="38" fontId="27" fillId="0" borderId="39" xfId="1" applyFont="1" applyFill="1" applyBorder="1" applyAlignment="1" applyProtection="1">
      <alignment horizontal="center" vertical="center" shrinkToFit="1"/>
    </xf>
    <xf numFmtId="38" fontId="27" fillId="3" borderId="20" xfId="1" applyFont="1" applyFill="1" applyBorder="1" applyAlignment="1" applyProtection="1">
      <alignment vertical="center"/>
    </xf>
    <xf numFmtId="186" fontId="27" fillId="0" borderId="38" xfId="0" applyNumberFormat="1" applyFont="1" applyFill="1" applyBorder="1" applyAlignment="1" applyProtection="1">
      <alignment horizontal="center" vertical="center" shrinkToFit="1"/>
    </xf>
    <xf numFmtId="186" fontId="27" fillId="0" borderId="12" xfId="0" applyNumberFormat="1" applyFont="1" applyBorder="1" applyAlignment="1" applyProtection="1">
      <alignment horizontal="center" vertical="center"/>
    </xf>
    <xf numFmtId="186" fontId="27" fillId="0" borderId="55" xfId="0" applyNumberFormat="1" applyFont="1" applyBorder="1" applyAlignment="1" applyProtection="1">
      <alignment horizontal="center" vertical="center"/>
    </xf>
    <xf numFmtId="186" fontId="27" fillId="0" borderId="6" xfId="0" applyNumberFormat="1" applyFont="1" applyBorder="1" applyAlignment="1" applyProtection="1">
      <alignment horizontal="center" vertical="center"/>
    </xf>
    <xf numFmtId="186" fontId="27" fillId="0" borderId="0" xfId="0" applyNumberFormat="1" applyFont="1" applyFill="1" applyBorder="1" applyAlignment="1" applyProtection="1">
      <alignment horizontal="center" vertical="center" shrinkToFit="1"/>
    </xf>
    <xf numFmtId="186" fontId="27" fillId="0" borderId="13" xfId="0" applyNumberFormat="1" applyFont="1" applyFill="1" applyBorder="1" applyAlignment="1" applyProtection="1">
      <alignment horizontal="center" vertical="center" shrinkToFit="1"/>
    </xf>
    <xf numFmtId="186" fontId="27" fillId="0" borderId="0" xfId="0" applyNumberFormat="1" applyFont="1" applyBorder="1" applyAlignment="1" applyProtection="1">
      <alignment horizontal="center" vertical="center"/>
    </xf>
    <xf numFmtId="186" fontId="27" fillId="0" borderId="67" xfId="0" applyNumberFormat="1" applyFont="1" applyBorder="1" applyAlignment="1" applyProtection="1">
      <alignment horizontal="center" vertical="center"/>
    </xf>
    <xf numFmtId="186" fontId="27" fillId="0" borderId="74" xfId="0" applyNumberFormat="1" applyFont="1" applyBorder="1" applyAlignment="1" applyProtection="1">
      <alignment horizontal="center" vertical="center"/>
    </xf>
    <xf numFmtId="0" fontId="25" fillId="0" borderId="0" xfId="0" applyNumberFormat="1" applyFont="1" applyFill="1" applyBorder="1"/>
    <xf numFmtId="38" fontId="25" fillId="0" borderId="0" xfId="1" applyFont="1" applyFill="1" applyBorder="1"/>
    <xf numFmtId="178" fontId="25" fillId="0" borderId="65" xfId="0" applyNumberFormat="1" applyFont="1" applyBorder="1" applyAlignment="1" applyProtection="1">
      <alignment horizontal="center" vertical="center"/>
    </xf>
    <xf numFmtId="0" fontId="27" fillId="0" borderId="0" xfId="0" applyFont="1" applyBorder="1" applyAlignment="1">
      <alignment horizontal="right"/>
    </xf>
    <xf numFmtId="177" fontId="27" fillId="0" borderId="59" xfId="0" applyNumberFormat="1" applyFont="1" applyFill="1" applyBorder="1" applyAlignment="1" applyProtection="1">
      <alignment horizontal="right" vertical="center"/>
    </xf>
    <xf numFmtId="177" fontId="27" fillId="0" borderId="17" xfId="0" applyNumberFormat="1" applyFont="1" applyFill="1" applyBorder="1" applyAlignment="1" applyProtection="1">
      <alignment horizontal="right" vertical="center"/>
    </xf>
    <xf numFmtId="38" fontId="4" fillId="0" borderId="19" xfId="1" applyNumberFormat="1" applyFont="1" applyBorder="1" applyAlignment="1" applyProtection="1">
      <alignment horizontal="center" vertical="center"/>
    </xf>
    <xf numFmtId="38" fontId="4" fillId="0" borderId="59" xfId="1" applyNumberFormat="1" applyFont="1" applyFill="1" applyBorder="1" applyAlignment="1" applyProtection="1">
      <alignment horizontal="right" vertical="center"/>
    </xf>
    <xf numFmtId="38" fontId="4" fillId="0" borderId="17" xfId="1" applyNumberFormat="1" applyFont="1" applyFill="1" applyBorder="1" applyAlignment="1" applyProtection="1">
      <alignment horizontal="right" vertical="center"/>
    </xf>
    <xf numFmtId="190" fontId="17" fillId="0" borderId="0" xfId="1" applyNumberFormat="1" applyFont="1" applyFill="1"/>
    <xf numFmtId="190" fontId="4" fillId="0" borderId="0" xfId="1" applyNumberFormat="1" applyFont="1" applyBorder="1" applyAlignment="1">
      <alignment horizontal="right"/>
    </xf>
    <xf numFmtId="190" fontId="4" fillId="0" borderId="35" xfId="1" applyNumberFormat="1" applyFont="1" applyFill="1" applyBorder="1" applyAlignment="1">
      <alignment horizontal="center" vertical="center" shrinkToFit="1"/>
    </xf>
    <xf numFmtId="190" fontId="4" fillId="0" borderId="42" xfId="1" applyNumberFormat="1" applyFont="1" applyFill="1" applyBorder="1" applyAlignment="1">
      <alignment horizontal="center" vertical="center" shrinkToFit="1"/>
    </xf>
    <xf numFmtId="190" fontId="4" fillId="0" borderId="42" xfId="1" applyNumberFormat="1" applyFont="1" applyFill="1" applyBorder="1" applyAlignment="1" applyProtection="1">
      <alignment horizontal="center" vertical="center" shrinkToFit="1"/>
    </xf>
    <xf numFmtId="190" fontId="4" fillId="0" borderId="50" xfId="1" applyNumberFormat="1" applyFont="1" applyBorder="1" applyAlignment="1" applyProtection="1">
      <alignment horizontal="center" vertical="center"/>
    </xf>
    <xf numFmtId="190" fontId="4" fillId="0" borderId="59" xfId="1" applyNumberFormat="1" applyFont="1" applyBorder="1" applyAlignment="1" applyProtection="1">
      <alignment horizontal="center" vertical="center"/>
    </xf>
    <xf numFmtId="190" fontId="4" fillId="0" borderId="17" xfId="1" applyNumberFormat="1" applyFont="1" applyBorder="1" applyAlignment="1" applyProtection="1">
      <alignment horizontal="center" vertical="center"/>
    </xf>
    <xf numFmtId="190" fontId="18" fillId="0" borderId="0" xfId="1" applyNumberFormat="1" applyFont="1" applyFill="1" applyBorder="1" applyAlignment="1">
      <alignment horizontal="center" vertical="center"/>
    </xf>
    <xf numFmtId="190" fontId="18" fillId="0" borderId="0" xfId="1" applyNumberFormat="1" applyFont="1" applyFill="1" applyAlignment="1"/>
    <xf numFmtId="190" fontId="18" fillId="0" borderId="0" xfId="1" applyNumberFormat="1" applyFont="1" applyFill="1"/>
    <xf numFmtId="192" fontId="27" fillId="0" borderId="42" xfId="0" applyNumberFormat="1" applyFont="1" applyFill="1" applyBorder="1" applyAlignment="1" applyProtection="1">
      <alignment horizontal="center" vertical="center" shrinkToFit="1"/>
    </xf>
    <xf numFmtId="192" fontId="27" fillId="0" borderId="50" xfId="0" applyNumberFormat="1" applyFont="1" applyBorder="1" applyAlignment="1" applyProtection="1">
      <alignment horizontal="center" vertical="center"/>
    </xf>
    <xf numFmtId="192" fontId="27" fillId="0" borderId="59" xfId="0" applyNumberFormat="1" applyFont="1" applyBorder="1" applyAlignment="1" applyProtection="1">
      <alignment horizontal="center" vertical="center"/>
    </xf>
    <xf numFmtId="192" fontId="27" fillId="0" borderId="17" xfId="0" applyNumberFormat="1" applyFont="1" applyBorder="1" applyAlignment="1" applyProtection="1">
      <alignment horizontal="center" vertical="center"/>
    </xf>
    <xf numFmtId="192" fontId="27" fillId="0" borderId="19" xfId="0" applyNumberFormat="1" applyFont="1" applyBorder="1" applyAlignment="1" applyProtection="1">
      <alignment horizontal="center" vertical="center"/>
    </xf>
    <xf numFmtId="192" fontId="27" fillId="0" borderId="66" xfId="0" applyNumberFormat="1" applyFont="1" applyBorder="1" applyAlignment="1" applyProtection="1">
      <alignment horizontal="center" vertical="center"/>
    </xf>
    <xf numFmtId="192" fontId="27" fillId="0" borderId="73" xfId="0" applyNumberFormat="1" applyFont="1" applyBorder="1" applyAlignment="1" applyProtection="1">
      <alignment horizontal="center" vertical="center"/>
    </xf>
    <xf numFmtId="0" fontId="0" fillId="2" borderId="0" xfId="0" applyFont="1" applyFill="1"/>
    <xf numFmtId="193" fontId="25" fillId="0" borderId="0" xfId="0" applyNumberFormat="1" applyFont="1" applyBorder="1" applyAlignment="1" applyProtection="1">
      <alignment vertical="center"/>
    </xf>
    <xf numFmtId="194" fontId="24" fillId="0" borderId="0" xfId="0" applyNumberFormat="1" applyFont="1" applyFill="1"/>
    <xf numFmtId="194" fontId="27" fillId="0" borderId="60" xfId="0" applyNumberFormat="1" applyFont="1" applyBorder="1" applyAlignment="1" applyProtection="1">
      <alignment horizontal="center" vertical="center"/>
    </xf>
    <xf numFmtId="194" fontId="27" fillId="0" borderId="4" xfId="0" applyNumberFormat="1" applyFont="1" applyBorder="1" applyAlignment="1" applyProtection="1">
      <alignment horizontal="center" vertical="center"/>
    </xf>
    <xf numFmtId="194" fontId="27" fillId="0" borderId="1" xfId="0" applyNumberFormat="1" applyFont="1" applyFill="1" applyBorder="1" applyAlignment="1" applyProtection="1">
      <alignment horizontal="center" vertical="center" shrinkToFit="1"/>
    </xf>
    <xf numFmtId="194" fontId="27" fillId="0" borderId="15" xfId="0" applyNumberFormat="1" applyFont="1" applyFill="1" applyBorder="1" applyAlignment="1" applyProtection="1">
      <alignment horizontal="center" vertical="center" shrinkToFit="1"/>
    </xf>
    <xf numFmtId="194" fontId="27" fillId="0" borderId="1" xfId="0" applyNumberFormat="1" applyFont="1" applyBorder="1" applyAlignment="1" applyProtection="1">
      <alignment horizontal="center" vertical="center"/>
    </xf>
    <xf numFmtId="194" fontId="27" fillId="0" borderId="68" xfId="0" applyNumberFormat="1" applyFont="1" applyBorder="1" applyAlignment="1" applyProtection="1">
      <alignment horizontal="center" vertical="center"/>
    </xf>
    <xf numFmtId="194" fontId="27" fillId="0" borderId="75" xfId="0" applyNumberFormat="1" applyFont="1" applyBorder="1" applyAlignment="1" applyProtection="1">
      <alignment horizontal="center" vertical="center"/>
    </xf>
    <xf numFmtId="194" fontId="25" fillId="0" borderId="0" xfId="0" applyNumberFormat="1" applyFont="1" applyBorder="1" applyAlignment="1" applyProtection="1">
      <alignment horizontal="center" vertical="center"/>
    </xf>
    <xf numFmtId="194" fontId="25" fillId="0" borderId="0" xfId="0" applyNumberFormat="1" applyFont="1" applyFill="1"/>
    <xf numFmtId="3" fontId="31" fillId="0" borderId="0" xfId="0" applyNumberFormat="1" applyFont="1"/>
    <xf numFmtId="0" fontId="5" fillId="0" borderId="78" xfId="0" applyNumberFormat="1" applyFont="1" applyBorder="1" applyAlignment="1" applyProtection="1">
      <alignment horizontal="center" vertical="top" wrapText="1"/>
    </xf>
    <xf numFmtId="177" fontId="4" fillId="0" borderId="5" xfId="0" applyNumberFormat="1" applyFont="1" applyBorder="1" applyAlignment="1" applyProtection="1">
      <alignment vertical="center"/>
    </xf>
    <xf numFmtId="177" fontId="4" fillId="3" borderId="61" xfId="0" applyNumberFormat="1" applyFont="1" applyFill="1" applyBorder="1" applyAlignment="1" applyProtection="1">
      <alignment vertical="center"/>
    </xf>
    <xf numFmtId="177" fontId="4" fillId="0" borderId="78"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1" fillId="0" borderId="78" xfId="0" applyNumberFormat="1" applyFont="1" applyBorder="1" applyAlignment="1" applyProtection="1">
      <alignment horizontal="center" vertical="top" wrapText="1"/>
    </xf>
    <xf numFmtId="177" fontId="27" fillId="0" borderId="18" xfId="0" applyNumberFormat="1" applyFont="1" applyBorder="1" applyAlignment="1" applyProtection="1">
      <alignment horizontal="right" vertical="center"/>
    </xf>
    <xf numFmtId="177" fontId="27" fillId="3" borderId="61" xfId="0" applyNumberFormat="1" applyFont="1" applyFill="1" applyBorder="1" applyAlignment="1" applyProtection="1">
      <alignment vertical="center"/>
    </xf>
    <xf numFmtId="177" fontId="27" fillId="0" borderId="78" xfId="0" applyNumberFormat="1" applyFont="1" applyBorder="1" applyAlignment="1" applyProtection="1">
      <alignment horizontal="center" vertical="center"/>
    </xf>
    <xf numFmtId="195" fontId="4" fillId="0" borderId="1" xfId="0" applyNumberFormat="1" applyFont="1" applyBorder="1" applyAlignment="1" applyProtection="1">
      <alignment horizontal="center" vertical="center"/>
    </xf>
    <xf numFmtId="195" fontId="4" fillId="0" borderId="60" xfId="0" applyNumberFormat="1" applyFont="1" applyBorder="1" applyAlignment="1" applyProtection="1">
      <alignment horizontal="center" vertical="center"/>
    </xf>
    <xf numFmtId="195" fontId="4" fillId="0" borderId="4" xfId="0" applyNumberFormat="1" applyFont="1" applyBorder="1" applyAlignment="1" applyProtection="1">
      <alignment horizontal="center" vertical="center"/>
    </xf>
    <xf numFmtId="195" fontId="4" fillId="0" borderId="68" xfId="1" applyNumberFormat="1" applyFont="1" applyFill="1" applyBorder="1" applyAlignment="1">
      <alignment horizontal="center" vertical="center"/>
    </xf>
    <xf numFmtId="195" fontId="4" fillId="0" borderId="75" xfId="1" applyNumberFormat="1" applyFont="1" applyFill="1" applyBorder="1" applyAlignment="1">
      <alignment horizontal="center" vertical="center"/>
    </xf>
    <xf numFmtId="177" fontId="27" fillId="0" borderId="6" xfId="0" applyNumberFormat="1" applyFont="1" applyFill="1" applyBorder="1" applyAlignment="1" applyProtection="1">
      <alignment vertical="center"/>
    </xf>
    <xf numFmtId="177" fontId="27" fillId="0" borderId="4" xfId="0" applyNumberFormat="1" applyFont="1" applyFill="1" applyBorder="1" applyAlignment="1" applyProtection="1">
      <alignment vertical="center"/>
    </xf>
    <xf numFmtId="176" fontId="27" fillId="0" borderId="17" xfId="0" applyNumberFormat="1" applyFont="1" applyFill="1" applyBorder="1" applyAlignment="1" applyProtection="1">
      <alignment vertical="center"/>
    </xf>
    <xf numFmtId="178" fontId="27" fillId="0" borderId="13" xfId="0" applyNumberFormat="1" applyFont="1" applyFill="1" applyBorder="1" applyAlignment="1" applyProtection="1">
      <alignment vertical="center"/>
    </xf>
    <xf numFmtId="178" fontId="27" fillId="0" borderId="14" xfId="0" applyNumberFormat="1" applyFont="1" applyFill="1" applyBorder="1" applyAlignment="1" applyProtection="1">
      <alignment vertical="center"/>
    </xf>
    <xf numFmtId="38" fontId="27" fillId="0" borderId="14" xfId="1" applyFont="1" applyFill="1" applyBorder="1" applyAlignment="1" applyProtection="1">
      <alignment vertical="center"/>
    </xf>
    <xf numFmtId="38" fontId="27" fillId="0" borderId="43" xfId="1" applyFont="1" applyFill="1" applyBorder="1" applyAlignment="1" applyProtection="1">
      <alignment horizontal="center" vertical="center" shrinkToFit="1"/>
    </xf>
    <xf numFmtId="38" fontId="27" fillId="0" borderId="4" xfId="1" applyFont="1" applyBorder="1" applyAlignment="1" applyProtection="1">
      <alignment vertical="center"/>
    </xf>
    <xf numFmtId="38" fontId="27" fillId="0" borderId="52" xfId="1" applyFont="1" applyBorder="1" applyAlignment="1" applyProtection="1">
      <alignment horizontal="center" vertical="center"/>
    </xf>
    <xf numFmtId="38" fontId="27" fillId="0" borderId="52" xfId="1" quotePrefix="1" applyFont="1" applyFill="1" applyBorder="1" applyAlignment="1" applyProtection="1">
      <alignment vertical="center" shrinkToFit="1"/>
    </xf>
    <xf numFmtId="38" fontId="27" fillId="3" borderId="52" xfId="1" applyFont="1" applyFill="1" applyBorder="1" applyAlignment="1" applyProtection="1">
      <alignment vertical="center"/>
    </xf>
    <xf numFmtId="38" fontId="27" fillId="3" borderId="1" xfId="1" applyFont="1" applyFill="1" applyBorder="1" applyAlignment="1" applyProtection="1">
      <alignment vertical="center"/>
    </xf>
    <xf numFmtId="188" fontId="27" fillId="0" borderId="52" xfId="1" applyNumberFormat="1" applyFont="1" applyBorder="1" applyAlignment="1" applyProtection="1">
      <alignment vertical="center"/>
    </xf>
    <xf numFmtId="38" fontId="4" fillId="0" borderId="4" xfId="1" applyFont="1" applyFill="1" applyBorder="1" applyAlignment="1" applyProtection="1">
      <alignment vertical="center"/>
    </xf>
    <xf numFmtId="38" fontId="4" fillId="0" borderId="36" xfId="1" applyFont="1" applyFill="1" applyBorder="1" applyAlignment="1">
      <alignment horizontal="center" vertical="center" shrinkToFit="1"/>
    </xf>
    <xf numFmtId="38" fontId="4" fillId="0" borderId="43" xfId="1" applyFont="1" applyFill="1" applyBorder="1" applyAlignment="1">
      <alignment horizontal="center" vertical="center" shrinkToFit="1"/>
    </xf>
    <xf numFmtId="38" fontId="4" fillId="0" borderId="4" xfId="1" applyFont="1" applyBorder="1" applyAlignment="1" applyProtection="1">
      <alignment vertical="center"/>
    </xf>
    <xf numFmtId="38" fontId="4" fillId="0" borderId="52" xfId="1" applyFont="1" applyFill="1" applyBorder="1" applyAlignment="1" applyProtection="1">
      <alignment vertical="center"/>
    </xf>
    <xf numFmtId="38" fontId="4" fillId="0" borderId="43" xfId="1" applyFont="1" applyFill="1" applyBorder="1" applyAlignment="1" applyProtection="1">
      <alignment horizontal="center" vertical="center" shrinkToFit="1"/>
    </xf>
    <xf numFmtId="38" fontId="4" fillId="0" borderId="52" xfId="1" applyFont="1" applyBorder="1" applyAlignment="1" applyProtection="1">
      <alignment vertical="center"/>
    </xf>
    <xf numFmtId="38" fontId="4" fillId="0" borderId="52" xfId="1" applyFont="1" applyFill="1" applyBorder="1" applyAlignment="1" applyProtection="1">
      <alignment vertical="center" wrapText="1"/>
    </xf>
    <xf numFmtId="38" fontId="4" fillId="0" borderId="52" xfId="1" applyFont="1" applyBorder="1" applyAlignment="1" applyProtection="1">
      <alignment horizontal="center" vertical="center"/>
    </xf>
    <xf numFmtId="38" fontId="4" fillId="3" borderId="52" xfId="1" quotePrefix="1" applyFont="1" applyFill="1" applyBorder="1" applyAlignment="1" applyProtection="1">
      <alignment vertical="center"/>
    </xf>
    <xf numFmtId="38" fontId="4" fillId="3" borderId="52" xfId="1" applyFont="1" applyFill="1" applyBorder="1" applyAlignment="1" applyProtection="1">
      <alignment vertical="center"/>
    </xf>
    <xf numFmtId="38" fontId="4" fillId="3" borderId="60" xfId="1" applyFont="1" applyFill="1" applyBorder="1" applyAlignment="1" applyProtection="1">
      <alignment vertical="center"/>
    </xf>
    <xf numFmtId="38" fontId="4" fillId="3" borderId="4" xfId="1" applyFont="1" applyFill="1" applyBorder="1" applyAlignment="1" applyProtection="1">
      <alignment vertical="center"/>
    </xf>
    <xf numFmtId="0" fontId="29" fillId="0" borderId="0" xfId="0" applyFont="1" applyFill="1" applyBorder="1" applyAlignment="1">
      <alignment horizontal="right"/>
    </xf>
    <xf numFmtId="0" fontId="27" fillId="0" borderId="0" xfId="0" applyFont="1" applyBorder="1" applyAlignment="1">
      <alignment horizontal="right"/>
    </xf>
    <xf numFmtId="0" fontId="27" fillId="0" borderId="83" xfId="0" applyNumberFormat="1" applyFont="1" applyFill="1" applyBorder="1" applyAlignment="1" applyProtection="1">
      <alignment horizontal="center" vertical="center" wrapText="1"/>
    </xf>
    <xf numFmtId="0" fontId="27" fillId="0" borderId="8" xfId="0" quotePrefix="1" applyNumberFormat="1" applyFont="1" applyFill="1" applyBorder="1" applyAlignment="1" applyProtection="1">
      <alignment horizontal="center" vertical="center"/>
    </xf>
    <xf numFmtId="194" fontId="28" fillId="0" borderId="60" xfId="0" applyNumberFormat="1" applyFont="1" applyFill="1" applyBorder="1" applyAlignment="1" applyProtection="1">
      <alignment horizontal="center" vertical="top" wrapText="1"/>
    </xf>
    <xf numFmtId="194" fontId="28" fillId="0" borderId="77" xfId="0" applyNumberFormat="1" applyFont="1" applyFill="1" applyBorder="1" applyAlignment="1" applyProtection="1">
      <alignment horizontal="center" vertical="top"/>
    </xf>
    <xf numFmtId="0" fontId="24" fillId="0" borderId="80" xfId="0" applyFont="1" applyFill="1" applyBorder="1" applyAlignment="1">
      <alignment horizontal="center" vertical="center"/>
    </xf>
    <xf numFmtId="0" fontId="24" fillId="0" borderId="82" xfId="0" applyFont="1" applyFill="1" applyBorder="1" applyAlignment="1">
      <alignment horizontal="center" vertical="center"/>
    </xf>
    <xf numFmtId="0" fontId="9" fillId="0" borderId="0" xfId="0" applyFont="1" applyFill="1" applyBorder="1" applyAlignment="1">
      <alignment horizontal="right"/>
    </xf>
    <xf numFmtId="0" fontId="27" fillId="0" borderId="51" xfId="0" applyNumberFormat="1" applyFont="1" applyFill="1" applyBorder="1" applyAlignment="1" applyProtection="1">
      <alignment horizontal="center" vertical="center" wrapText="1"/>
    </xf>
    <xf numFmtId="0" fontId="27" fillId="0" borderId="12" xfId="0" quotePrefix="1" applyNumberFormat="1" applyFont="1" applyFill="1" applyBorder="1" applyAlignment="1" applyProtection="1">
      <alignment horizontal="center" vertical="center"/>
    </xf>
    <xf numFmtId="0" fontId="27" fillId="0" borderId="51" xfId="0" quotePrefix="1" applyNumberFormat="1" applyFont="1" applyFill="1" applyBorder="1" applyAlignment="1" applyProtection="1">
      <alignment horizontal="center" vertical="center"/>
    </xf>
    <xf numFmtId="0" fontId="27" fillId="0" borderId="11" xfId="0" quotePrefix="1" applyNumberFormat="1" applyFont="1" applyFill="1" applyBorder="1" applyAlignment="1" applyProtection="1">
      <alignment horizontal="center" vertical="center"/>
    </xf>
    <xf numFmtId="0" fontId="28" fillId="0" borderId="59" xfId="0" applyNumberFormat="1" applyFont="1" applyFill="1" applyBorder="1" applyAlignment="1" applyProtection="1">
      <alignment horizontal="center" vertical="top" wrapText="1"/>
    </xf>
    <xf numFmtId="0" fontId="28" fillId="0" borderId="7" xfId="0" applyNumberFormat="1" applyFont="1" applyFill="1" applyBorder="1" applyAlignment="1" applyProtection="1">
      <alignment horizontal="center" vertical="top"/>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wrapText="1"/>
    </xf>
    <xf numFmtId="38" fontId="28" fillId="0" borderId="59" xfId="1" applyFont="1" applyFill="1" applyBorder="1" applyAlignment="1" applyProtection="1">
      <alignment horizontal="center" vertical="top" wrapText="1"/>
    </xf>
    <xf numFmtId="38" fontId="28" fillId="0" borderId="7" xfId="1" applyFont="1" applyFill="1" applyBorder="1" applyAlignment="1" applyProtection="1">
      <alignment horizontal="center" vertical="top"/>
    </xf>
    <xf numFmtId="0" fontId="28" fillId="0" borderId="55" xfId="0" applyNumberFormat="1" applyFont="1" applyFill="1" applyBorder="1" applyAlignment="1" applyProtection="1">
      <alignment horizontal="center" vertical="top" wrapText="1"/>
    </xf>
    <xf numFmtId="0" fontId="28" fillId="0" borderId="10" xfId="0" applyNumberFormat="1" applyFont="1" applyFill="1" applyBorder="1" applyAlignment="1" applyProtection="1">
      <alignment horizontal="center" vertical="top"/>
    </xf>
    <xf numFmtId="189" fontId="28" fillId="0" borderId="60" xfId="0" applyNumberFormat="1" applyFont="1" applyFill="1" applyBorder="1" applyAlignment="1" applyProtection="1">
      <alignment horizontal="center" vertical="top" wrapText="1"/>
    </xf>
    <xf numFmtId="189" fontId="28" fillId="0" borderId="77" xfId="0" applyNumberFormat="1" applyFont="1" applyFill="1" applyBorder="1" applyAlignment="1" applyProtection="1">
      <alignment horizontal="center" vertical="top"/>
    </xf>
    <xf numFmtId="0" fontId="25" fillId="0" borderId="0" xfId="0" applyFont="1" applyFill="1" applyBorder="1" applyAlignment="1">
      <alignment horizontal="right"/>
    </xf>
    <xf numFmtId="0" fontId="28" fillId="0" borderId="60" xfId="0" applyNumberFormat="1" applyFont="1" applyFill="1" applyBorder="1" applyAlignment="1" applyProtection="1">
      <alignment horizontal="center" vertical="top" wrapText="1"/>
    </xf>
    <xf numFmtId="0" fontId="28" fillId="0" borderId="77" xfId="0" applyNumberFormat="1" applyFont="1" applyFill="1" applyBorder="1" applyAlignment="1" applyProtection="1">
      <alignment horizontal="center" vertical="top"/>
    </xf>
    <xf numFmtId="0" fontId="24" fillId="0" borderId="81" xfId="0" applyFont="1" applyFill="1" applyBorder="1" applyAlignment="1">
      <alignment horizontal="center" vertical="center"/>
    </xf>
    <xf numFmtId="0" fontId="27" fillId="0" borderId="12" xfId="0" applyNumberFormat="1" applyFont="1" applyFill="1" applyBorder="1" applyAlignment="1" applyProtection="1">
      <alignment horizontal="center" vertical="center" wrapText="1"/>
    </xf>
    <xf numFmtId="0" fontId="24" fillId="0" borderId="71" xfId="0" quotePrefix="1" applyNumberFormat="1" applyFont="1" applyFill="1" applyBorder="1" applyAlignment="1" applyProtection="1">
      <alignment horizontal="center" vertical="center"/>
    </xf>
    <xf numFmtId="0" fontId="24" fillId="0" borderId="65" xfId="0" quotePrefix="1" applyNumberFormat="1" applyFont="1" applyFill="1" applyBorder="1" applyAlignment="1" applyProtection="1">
      <alignment horizontal="center" vertical="center"/>
    </xf>
    <xf numFmtId="0" fontId="24" fillId="0" borderId="69" xfId="0" quotePrefix="1" applyNumberFormat="1" applyFont="1" applyFill="1" applyBorder="1" applyAlignment="1" applyProtection="1">
      <alignment horizontal="center" vertical="center"/>
    </xf>
    <xf numFmtId="0" fontId="27" fillId="0" borderId="4" xfId="0" quotePrefix="1" applyNumberFormat="1" applyFont="1" applyFill="1" applyBorder="1" applyAlignment="1" applyProtection="1">
      <alignment horizontal="center" vertical="center"/>
    </xf>
    <xf numFmtId="0" fontId="27" fillId="0" borderId="6" xfId="0" quotePrefix="1" applyNumberFormat="1" applyFont="1" applyFill="1" applyBorder="1" applyAlignment="1" applyProtection="1">
      <alignment horizontal="center" vertical="center"/>
    </xf>
    <xf numFmtId="0" fontId="27" fillId="0" borderId="16" xfId="0" quotePrefix="1" applyNumberFormat="1" applyFont="1" applyFill="1" applyBorder="1" applyAlignment="1" applyProtection="1">
      <alignment horizontal="center" vertical="center"/>
    </xf>
    <xf numFmtId="0" fontId="25" fillId="0" borderId="10" xfId="0" applyFont="1" applyFill="1" applyBorder="1" applyAlignment="1">
      <alignment horizontal="right"/>
    </xf>
    <xf numFmtId="0" fontId="27" fillId="0" borderId="10" xfId="0" applyFont="1" applyBorder="1" applyAlignment="1">
      <alignment horizontal="right"/>
    </xf>
    <xf numFmtId="177" fontId="25" fillId="0" borderId="10" xfId="0" applyNumberFormat="1" applyFont="1" applyFill="1" applyBorder="1" applyAlignment="1" applyProtection="1">
      <alignment horizontal="right"/>
    </xf>
    <xf numFmtId="0" fontId="27" fillId="0" borderId="10" xfId="0" applyFont="1" applyBorder="1" applyAlignment="1"/>
    <xf numFmtId="0" fontId="25" fillId="0" borderId="0" xfId="0" applyFont="1" applyFill="1" applyBorder="1" applyAlignment="1"/>
    <xf numFmtId="0" fontId="27" fillId="0" borderId="0" xfId="0" applyFont="1" applyBorder="1" applyAlignment="1"/>
    <xf numFmtId="177" fontId="26" fillId="0" borderId="0" xfId="0" applyNumberFormat="1" applyFont="1" applyFill="1" applyBorder="1" applyAlignment="1" applyProtection="1">
      <alignment horizontal="right"/>
    </xf>
    <xf numFmtId="0" fontId="24" fillId="0" borderId="80" xfId="0" applyNumberFormat="1" applyFont="1" applyFill="1" applyBorder="1" applyAlignment="1">
      <alignment horizontal="center" vertical="center"/>
    </xf>
    <xf numFmtId="0" fontId="24" fillId="0" borderId="81" xfId="0" applyNumberFormat="1" applyFont="1" applyFill="1" applyBorder="1" applyAlignment="1">
      <alignment horizontal="center" vertical="center"/>
    </xf>
    <xf numFmtId="0" fontId="24" fillId="0" borderId="82" xfId="0" applyNumberFormat="1" applyFont="1" applyFill="1" applyBorder="1" applyAlignment="1">
      <alignment horizontal="center" vertical="center"/>
    </xf>
    <xf numFmtId="0" fontId="24" fillId="0" borderId="80" xfId="0" quotePrefix="1" applyNumberFormat="1" applyFont="1" applyFill="1" applyBorder="1" applyAlignment="1" applyProtection="1">
      <alignment horizontal="center" vertical="center"/>
    </xf>
    <xf numFmtId="0" fontId="24" fillId="0" borderId="81" xfId="0" quotePrefix="1" applyNumberFormat="1" applyFont="1" applyFill="1" applyBorder="1" applyAlignment="1" applyProtection="1">
      <alignment horizontal="center" vertical="center"/>
    </xf>
    <xf numFmtId="0" fontId="24" fillId="0" borderId="82" xfId="0" quotePrefix="1" applyNumberFormat="1" applyFont="1" applyFill="1" applyBorder="1" applyAlignment="1" applyProtection="1">
      <alignment horizontal="center" vertical="center"/>
    </xf>
    <xf numFmtId="0" fontId="24" fillId="0" borderId="81" xfId="0" applyNumberFormat="1" applyFont="1" applyFill="1" applyBorder="1" applyAlignment="1" applyProtection="1">
      <alignment horizontal="center" vertical="center"/>
    </xf>
    <xf numFmtId="37" fontId="23" fillId="0" borderId="0" xfId="0" applyNumberFormat="1" applyFont="1" applyFill="1" applyAlignment="1" applyProtection="1">
      <alignment horizontal="left"/>
    </xf>
    <xf numFmtId="0" fontId="0" fillId="0" borderId="0" xfId="0" applyAlignment="1"/>
    <xf numFmtId="177" fontId="25" fillId="0" borderId="10" xfId="0" applyNumberFormat="1" applyFont="1" applyFill="1" applyBorder="1" applyAlignment="1">
      <alignment horizontal="right"/>
    </xf>
    <xf numFmtId="0" fontId="24" fillId="0" borderId="65" xfId="0" applyNumberFormat="1" applyFont="1" applyFill="1" applyBorder="1" applyAlignment="1">
      <alignment horizontal="center" vertical="center"/>
    </xf>
    <xf numFmtId="0" fontId="24" fillId="0" borderId="4" xfId="0" applyNumberFormat="1" applyFont="1" applyBorder="1" applyAlignment="1" applyProtection="1">
      <alignment horizontal="center" vertical="center"/>
    </xf>
    <xf numFmtId="0" fontId="24" fillId="0" borderId="6" xfId="0" applyNumberFormat="1" applyFont="1" applyBorder="1" applyAlignment="1" applyProtection="1">
      <alignment horizontal="center" vertical="center"/>
    </xf>
    <xf numFmtId="0" fontId="24" fillId="0" borderId="4" xfId="0" quotePrefix="1" applyNumberFormat="1" applyFont="1" applyFill="1" applyBorder="1" applyAlignment="1" applyProtection="1">
      <alignment horizontal="center" vertical="center"/>
    </xf>
    <xf numFmtId="0" fontId="24" fillId="0" borderId="6" xfId="0" quotePrefix="1" applyNumberFormat="1" applyFont="1" applyFill="1" applyBorder="1" applyAlignment="1" applyProtection="1">
      <alignment horizontal="center" vertical="center"/>
    </xf>
    <xf numFmtId="0" fontId="24" fillId="0" borderId="16" xfId="0" quotePrefix="1" applyNumberFormat="1" applyFont="1" applyFill="1" applyBorder="1" applyAlignment="1" applyProtection="1">
      <alignment horizontal="center" vertical="center"/>
    </xf>
    <xf numFmtId="0" fontId="28" fillId="0" borderId="83" xfId="0" applyNumberFormat="1" applyFont="1" applyFill="1" applyBorder="1" applyAlignment="1" applyProtection="1">
      <alignment vertical="center" wrapText="1"/>
    </xf>
    <xf numFmtId="0" fontId="28" fillId="0" borderId="8" xfId="0" applyNumberFormat="1" applyFont="1" applyBorder="1" applyAlignment="1">
      <alignment vertical="center"/>
    </xf>
    <xf numFmtId="0" fontId="28" fillId="0" borderId="1" xfId="0" applyNumberFormat="1" applyFont="1" applyFill="1" applyBorder="1" applyAlignment="1" applyProtection="1">
      <alignment vertical="center" wrapText="1"/>
    </xf>
    <xf numFmtId="0" fontId="28" fillId="0" borderId="64" xfId="0" applyNumberFormat="1" applyFont="1" applyFill="1" applyBorder="1" applyAlignment="1" applyProtection="1">
      <alignment vertical="center"/>
    </xf>
    <xf numFmtId="0" fontId="28" fillId="0" borderId="1" xfId="0" applyNumberFormat="1" applyFont="1" applyFill="1" applyBorder="1" applyAlignment="1" applyProtection="1">
      <alignment vertical="center"/>
    </xf>
    <xf numFmtId="0" fontId="28" fillId="0" borderId="83" xfId="0" applyNumberFormat="1" applyFont="1" applyFill="1" applyBorder="1" applyAlignment="1" applyProtection="1">
      <alignment vertical="center"/>
    </xf>
    <xf numFmtId="0" fontId="28" fillId="0" borderId="57" xfId="0" applyNumberFormat="1" applyFont="1" applyFill="1" applyBorder="1" applyAlignment="1" applyProtection="1">
      <alignment horizontal="center" vertical="top" wrapText="1"/>
    </xf>
    <xf numFmtId="0" fontId="28" fillId="0" borderId="75" xfId="0" applyNumberFormat="1" applyFont="1" applyFill="1" applyBorder="1" applyAlignment="1" applyProtection="1">
      <alignment horizontal="center" vertical="top"/>
    </xf>
    <xf numFmtId="0" fontId="28" fillId="0" borderId="1" xfId="0" applyNumberFormat="1" applyFont="1" applyFill="1" applyBorder="1" applyAlignment="1" applyProtection="1">
      <alignment horizontal="left" vertical="center"/>
    </xf>
    <xf numFmtId="0" fontId="28" fillId="0" borderId="64" xfId="0" applyNumberFormat="1" applyFont="1" applyFill="1" applyBorder="1" applyAlignment="1">
      <alignment vertical="center"/>
    </xf>
    <xf numFmtId="0" fontId="20" fillId="0" borderId="84" xfId="0" applyNumberFormat="1" applyFont="1" applyFill="1" applyBorder="1" applyAlignment="1">
      <alignment horizontal="left" vertical="center" wrapText="1"/>
    </xf>
    <xf numFmtId="0" fontId="27" fillId="0" borderId="85" xfId="0" applyNumberFormat="1" applyFont="1" applyFill="1" applyBorder="1" applyAlignment="1">
      <alignment horizontal="left" vertical="center"/>
    </xf>
    <xf numFmtId="0" fontId="27" fillId="0" borderId="86" xfId="0" applyNumberFormat="1" applyFont="1" applyFill="1" applyBorder="1" applyAlignment="1">
      <alignment horizontal="left" vertical="center"/>
    </xf>
    <xf numFmtId="0" fontId="27" fillId="0" borderId="87" xfId="0" applyNumberFormat="1" applyFont="1" applyFill="1" applyBorder="1" applyAlignment="1">
      <alignment horizontal="left" vertical="center"/>
    </xf>
    <xf numFmtId="0" fontId="27" fillId="0" borderId="88" xfId="0" applyNumberFormat="1" applyFont="1" applyFill="1" applyBorder="1" applyAlignment="1">
      <alignment horizontal="left" vertical="center"/>
    </xf>
    <xf numFmtId="0" fontId="27" fillId="0" borderId="89" xfId="0" applyNumberFormat="1" applyFont="1" applyFill="1" applyBorder="1" applyAlignment="1">
      <alignment horizontal="left" vertical="center"/>
    </xf>
    <xf numFmtId="0" fontId="28" fillId="0" borderId="71" xfId="0" applyNumberFormat="1" applyFont="1" applyFill="1" applyBorder="1" applyAlignment="1" applyProtection="1">
      <alignment vertical="center"/>
    </xf>
    <xf numFmtId="0" fontId="28" fillId="0" borderId="69" xfId="0" applyNumberFormat="1" applyFont="1" applyBorder="1" applyAlignment="1">
      <alignment vertical="center"/>
    </xf>
    <xf numFmtId="0" fontId="28" fillId="0" borderId="77" xfId="0" applyNumberFormat="1" applyFont="1" applyBorder="1" applyAlignment="1">
      <alignment vertical="center"/>
    </xf>
    <xf numFmtId="0" fontId="28" fillId="0" borderId="76" xfId="0" applyNumberFormat="1" applyFont="1" applyBorder="1" applyAlignment="1">
      <alignment vertical="center"/>
    </xf>
    <xf numFmtId="0" fontId="28" fillId="3" borderId="83" xfId="0" applyNumberFormat="1" applyFont="1" applyFill="1" applyBorder="1" applyAlignment="1" applyProtection="1">
      <alignment vertical="center" wrapText="1"/>
    </xf>
    <xf numFmtId="0" fontId="28" fillId="3" borderId="8" xfId="0" applyNumberFormat="1" applyFont="1" applyFill="1" applyBorder="1" applyAlignment="1">
      <alignment vertical="center"/>
    </xf>
    <xf numFmtId="0" fontId="28" fillId="3" borderId="60" xfId="0" applyNumberFormat="1" applyFont="1" applyFill="1" applyBorder="1" applyAlignment="1" applyProtection="1">
      <alignment vertical="center" wrapText="1"/>
    </xf>
    <xf numFmtId="0" fontId="28" fillId="3" borderId="58" xfId="0" applyNumberFormat="1" applyFont="1" applyFill="1" applyBorder="1" applyAlignment="1" applyProtection="1">
      <alignment vertical="center"/>
    </xf>
    <xf numFmtId="0" fontId="28" fillId="3" borderId="1" xfId="0" applyNumberFormat="1" applyFont="1" applyFill="1" applyBorder="1" applyAlignment="1" applyProtection="1">
      <alignment vertical="center"/>
    </xf>
    <xf numFmtId="0" fontId="28" fillId="3" borderId="64" xfId="0" applyNumberFormat="1" applyFont="1" applyFill="1" applyBorder="1" applyAlignment="1" applyProtection="1">
      <alignment vertical="center"/>
    </xf>
    <xf numFmtId="0" fontId="28" fillId="0" borderId="60" xfId="0" applyNumberFormat="1" applyFont="1" applyFill="1" applyBorder="1" applyAlignment="1" applyProtection="1">
      <alignment vertical="center" wrapText="1"/>
    </xf>
    <xf numFmtId="0" fontId="28" fillId="0" borderId="58" xfId="0" applyNumberFormat="1" applyFont="1" applyFill="1" applyBorder="1" applyAlignment="1" applyProtection="1">
      <alignment vertical="center"/>
    </xf>
    <xf numFmtId="0" fontId="28" fillId="0" borderId="4" xfId="0" applyNumberFormat="1" applyFont="1" applyFill="1" applyBorder="1" applyAlignment="1" applyProtection="1">
      <alignment vertical="center"/>
    </xf>
    <xf numFmtId="0" fontId="28" fillId="0" borderId="16" xfId="0" applyNumberFormat="1" applyFont="1" applyFill="1" applyBorder="1" applyAlignment="1" applyProtection="1">
      <alignment vertical="center"/>
    </xf>
    <xf numFmtId="0" fontId="27" fillId="0" borderId="51" xfId="0" quotePrefix="1" applyNumberFormat="1" applyFont="1" applyFill="1" applyBorder="1" applyAlignment="1" applyProtection="1">
      <alignment horizontal="left" vertical="center"/>
    </xf>
    <xf numFmtId="0" fontId="27" fillId="0" borderId="11" xfId="0" applyFont="1" applyBorder="1" applyAlignment="1">
      <alignment horizontal="left" vertical="center"/>
    </xf>
    <xf numFmtId="0" fontId="27" fillId="0" borderId="8" xfId="0" applyFont="1" applyBorder="1" applyAlignment="1">
      <alignment horizontal="left" vertical="center"/>
    </xf>
    <xf numFmtId="0" fontId="27" fillId="0" borderId="50" xfId="0" applyNumberFormat="1" applyFont="1" applyFill="1" applyBorder="1" applyAlignment="1" applyProtection="1">
      <alignment horizontal="center" vertical="center" wrapText="1"/>
    </xf>
    <xf numFmtId="191" fontId="28" fillId="0" borderId="56" xfId="0" applyNumberFormat="1" applyFont="1" applyFill="1" applyBorder="1" applyAlignment="1" applyProtection="1">
      <alignment horizontal="center" vertical="top" wrapText="1"/>
    </xf>
    <xf numFmtId="191" fontId="28" fillId="0" borderId="73" xfId="0" applyNumberFormat="1" applyFont="1" applyFill="1" applyBorder="1" applyAlignment="1" applyProtection="1">
      <alignment horizontal="center" vertical="top"/>
    </xf>
    <xf numFmtId="0" fontId="28" fillId="0" borderId="73" xfId="0" applyNumberFormat="1" applyFont="1" applyFill="1" applyBorder="1" applyAlignment="1" applyProtection="1">
      <alignment horizontal="center" vertical="top"/>
    </xf>
    <xf numFmtId="0" fontId="24" fillId="0" borderId="65" xfId="0" applyFont="1" applyBorder="1" applyAlignment="1"/>
    <xf numFmtId="0" fontId="24" fillId="0" borderId="69" xfId="0" applyFont="1" applyBorder="1" applyAlignment="1"/>
    <xf numFmtId="0" fontId="14" fillId="0" borderId="0" xfId="0" applyFont="1" applyFill="1" applyBorder="1" applyAlignment="1">
      <alignment horizontal="right"/>
    </xf>
    <xf numFmtId="0" fontId="4" fillId="0" borderId="0" xfId="0" applyFont="1" applyBorder="1" applyAlignment="1">
      <alignment horizontal="right"/>
    </xf>
    <xf numFmtId="0" fontId="4" fillId="0" borderId="8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5" fillId="0" borderId="60" xfId="0" applyNumberFormat="1" applyFont="1" applyFill="1" applyBorder="1" applyAlignment="1" applyProtection="1">
      <alignment horizontal="center" vertical="top" wrapText="1"/>
    </xf>
    <xf numFmtId="0" fontId="5" fillId="0" borderId="77" xfId="0" applyNumberFormat="1" applyFont="1" applyFill="1" applyBorder="1" applyAlignment="1" applyProtection="1">
      <alignment horizontal="center" vertical="top" wrapText="1"/>
    </xf>
    <xf numFmtId="0" fontId="17" fillId="0" borderId="80" xfId="0" applyFont="1" applyFill="1" applyBorder="1" applyAlignment="1">
      <alignment horizontal="center" vertical="center"/>
    </xf>
    <xf numFmtId="0" fontId="17" fillId="0" borderId="82" xfId="0" applyFont="1" applyFill="1" applyBorder="1" applyAlignment="1">
      <alignment horizontal="center" vertical="center"/>
    </xf>
    <xf numFmtId="0" fontId="4" fillId="0" borderId="51"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xf>
    <xf numFmtId="0" fontId="4" fillId="0" borderId="8" xfId="0" applyNumberFormat="1" applyFont="1" applyFill="1" applyBorder="1" applyAlignment="1" applyProtection="1">
      <alignment horizontal="center" vertical="top"/>
    </xf>
    <xf numFmtId="190" fontId="5" fillId="0" borderId="59" xfId="1" applyNumberFormat="1" applyFont="1" applyFill="1" applyBorder="1" applyAlignment="1" applyProtection="1">
      <alignment horizontal="center" vertical="top" wrapText="1"/>
    </xf>
    <xf numFmtId="190" fontId="5" fillId="0" borderId="7" xfId="1" applyNumberFormat="1" applyFont="1" applyFill="1" applyBorder="1" applyAlignment="1" applyProtection="1">
      <alignment horizontal="center" vertical="top" wrapText="1"/>
    </xf>
    <xf numFmtId="0" fontId="17" fillId="0" borderId="81" xfId="0" applyFont="1" applyFill="1" applyBorder="1" applyAlignment="1">
      <alignment horizontal="center" vertical="center"/>
    </xf>
    <xf numFmtId="0" fontId="7" fillId="0" borderId="0" xfId="0" applyFont="1" applyFill="1" applyBorder="1" applyAlignment="1">
      <alignment horizontal="right"/>
    </xf>
    <xf numFmtId="0" fontId="4" fillId="0" borderId="51"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xf>
    <xf numFmtId="38" fontId="5" fillId="0" borderId="59" xfId="1" applyFont="1" applyFill="1" applyBorder="1" applyAlignment="1" applyProtection="1">
      <alignment horizontal="center" vertical="top" wrapText="1"/>
    </xf>
    <xf numFmtId="38" fontId="5" fillId="0" borderId="7" xfId="1" applyFont="1" applyFill="1" applyBorder="1" applyAlignment="1" applyProtection="1">
      <alignment horizontal="center" vertical="top" wrapText="1"/>
    </xf>
    <xf numFmtId="38" fontId="5" fillId="0" borderId="59" xfId="1" applyNumberFormat="1" applyFont="1" applyFill="1" applyBorder="1" applyAlignment="1" applyProtection="1">
      <alignment horizontal="center" vertical="top" wrapText="1"/>
    </xf>
    <xf numFmtId="38" fontId="5" fillId="0" borderId="7" xfId="1" applyNumberFormat="1" applyFont="1" applyFill="1" applyBorder="1" applyAlignment="1" applyProtection="1">
      <alignment horizontal="center" vertical="top" wrapText="1"/>
    </xf>
    <xf numFmtId="0" fontId="5" fillId="0" borderId="59"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17" fillId="0" borderId="80" xfId="0" applyNumberFormat="1" applyFont="1" applyFill="1" applyBorder="1" applyAlignment="1">
      <alignment horizontal="center" vertical="center"/>
    </xf>
    <xf numFmtId="0" fontId="17" fillId="0" borderId="81" xfId="0" applyNumberFormat="1" applyFont="1" applyFill="1" applyBorder="1" applyAlignment="1">
      <alignment horizontal="center" vertical="center"/>
    </xf>
    <xf numFmtId="0" fontId="17" fillId="0" borderId="82" xfId="0" applyNumberFormat="1" applyFont="1" applyFill="1" applyBorder="1" applyAlignment="1">
      <alignment horizontal="center" vertical="center"/>
    </xf>
    <xf numFmtId="0" fontId="4" fillId="0" borderId="11"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38" fontId="5" fillId="0" borderId="55" xfId="1" applyFont="1" applyFill="1" applyBorder="1" applyAlignment="1" applyProtection="1">
      <alignment horizontal="center" vertical="top" wrapText="1"/>
    </xf>
    <xf numFmtId="38" fontId="5" fillId="0" borderId="10" xfId="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xf>
    <xf numFmtId="0" fontId="4" fillId="0" borderId="16" xfId="0" applyNumberFormat="1" applyFont="1" applyFill="1" applyBorder="1" applyAlignment="1" applyProtection="1">
      <alignment horizontal="center" vertical="top"/>
    </xf>
    <xf numFmtId="187" fontId="5" fillId="0" borderId="55" xfId="1" applyNumberFormat="1" applyFont="1" applyFill="1" applyBorder="1" applyAlignment="1" applyProtection="1">
      <alignment horizontal="center" vertical="top" wrapText="1"/>
    </xf>
    <xf numFmtId="187" fontId="5" fillId="0" borderId="10" xfId="1" applyNumberFormat="1" applyFont="1" applyFill="1" applyBorder="1" applyAlignment="1" applyProtection="1">
      <alignment horizontal="center" vertical="top" wrapText="1"/>
    </xf>
    <xf numFmtId="0" fontId="4" fillId="0" borderId="0" xfId="0" applyFont="1" applyFill="1" applyBorder="1" applyAlignment="1">
      <alignment horizontal="right"/>
    </xf>
    <xf numFmtId="0" fontId="4" fillId="0" borderId="4"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5" fillId="0" borderId="55"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center" vertical="top" wrapText="1"/>
    </xf>
    <xf numFmtId="0" fontId="4" fillId="0" borderId="10" xfId="0" applyFont="1" applyBorder="1" applyAlignment="1">
      <alignment horizontal="right"/>
    </xf>
    <xf numFmtId="0" fontId="17" fillId="0" borderId="4" xfId="0" quotePrefix="1" applyNumberFormat="1" applyFont="1" applyFill="1" applyBorder="1" applyAlignment="1" applyProtection="1">
      <alignment horizontal="center" vertical="center"/>
    </xf>
    <xf numFmtId="0" fontId="17" fillId="0" borderId="6" xfId="0" quotePrefix="1" applyNumberFormat="1" applyFont="1" applyFill="1" applyBorder="1" applyAlignment="1" applyProtection="1">
      <alignment horizontal="center" vertical="center"/>
    </xf>
    <xf numFmtId="0" fontId="17" fillId="0" borderId="16" xfId="0" quotePrefix="1" applyNumberFormat="1" applyFont="1" applyFill="1" applyBorder="1" applyAlignment="1" applyProtection="1">
      <alignment horizontal="center" vertical="center"/>
    </xf>
    <xf numFmtId="0" fontId="17" fillId="0" borderId="80" xfId="0" quotePrefix="1" applyNumberFormat="1" applyFont="1" applyFill="1" applyBorder="1" applyAlignment="1" applyProtection="1">
      <alignment horizontal="center" vertical="center"/>
    </xf>
    <xf numFmtId="0" fontId="17" fillId="0" borderId="81" xfId="0" quotePrefix="1" applyNumberFormat="1" applyFont="1" applyFill="1" applyBorder="1" applyAlignment="1" applyProtection="1">
      <alignment horizontal="center" vertical="center"/>
    </xf>
    <xf numFmtId="0" fontId="17" fillId="0" borderId="82" xfId="0" quotePrefix="1" applyNumberFormat="1" applyFont="1" applyFill="1" applyBorder="1" applyAlignment="1" applyProtection="1">
      <alignment horizontal="center" vertical="center"/>
    </xf>
    <xf numFmtId="0" fontId="5" fillId="0" borderId="57" xfId="0" applyNumberFormat="1" applyFont="1" applyFill="1" applyBorder="1" applyAlignment="1" applyProtection="1">
      <alignment horizontal="center" vertical="top" wrapText="1"/>
    </xf>
    <xf numFmtId="0" fontId="5" fillId="0" borderId="75" xfId="0" applyNumberFormat="1" applyFont="1" applyFill="1" applyBorder="1" applyAlignment="1" applyProtection="1">
      <alignment horizontal="center" vertical="top"/>
    </xf>
    <xf numFmtId="0" fontId="5" fillId="0" borderId="7" xfId="0" applyNumberFormat="1" applyFont="1" applyFill="1" applyBorder="1" applyAlignment="1" applyProtection="1">
      <alignment horizontal="center" vertical="top"/>
    </xf>
    <xf numFmtId="0" fontId="17" fillId="0" borderId="71" xfId="0" quotePrefix="1" applyNumberFormat="1" applyFont="1" applyFill="1" applyBorder="1" applyAlignment="1" applyProtection="1">
      <alignment horizontal="center" vertical="center"/>
    </xf>
    <xf numFmtId="0" fontId="17" fillId="0" borderId="65" xfId="0" quotePrefix="1" applyNumberFormat="1" applyFont="1" applyFill="1" applyBorder="1" applyAlignment="1" applyProtection="1">
      <alignment horizontal="center" vertical="center"/>
    </xf>
    <xf numFmtId="0" fontId="17" fillId="0" borderId="69" xfId="0" quotePrefix="1" applyNumberFormat="1" applyFont="1" applyFill="1" applyBorder="1" applyAlignment="1" applyProtection="1">
      <alignment horizontal="center" vertical="center"/>
    </xf>
    <xf numFmtId="0" fontId="4" fillId="0" borderId="50" xfId="0" applyNumberFormat="1" applyFont="1" applyFill="1" applyBorder="1" applyAlignment="1" applyProtection="1">
      <alignment horizontal="center" vertical="center" wrapText="1"/>
    </xf>
    <xf numFmtId="0" fontId="4" fillId="0" borderId="50"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0" fontId="17" fillId="0" borderId="80" xfId="0" applyNumberFormat="1" applyFont="1" applyFill="1" applyBorder="1" applyAlignment="1" applyProtection="1">
      <alignment horizontal="center" vertical="center"/>
    </xf>
    <xf numFmtId="0" fontId="17" fillId="0" borderId="81" xfId="0" applyNumberFormat="1" applyFont="1" applyFill="1" applyBorder="1" applyAlignment="1" applyProtection="1">
      <alignment horizontal="center" vertical="center"/>
    </xf>
    <xf numFmtId="0" fontId="17" fillId="0" borderId="82" xfId="0" applyNumberFormat="1" applyFont="1" applyFill="1" applyBorder="1" applyAlignment="1" applyProtection="1">
      <alignment horizontal="center" vertical="center"/>
    </xf>
    <xf numFmtId="37" fontId="16" fillId="0" borderId="0" xfId="0" applyNumberFormat="1" applyFont="1" applyFill="1" applyAlignment="1" applyProtection="1">
      <alignment horizontal="left"/>
    </xf>
    <xf numFmtId="0" fontId="4" fillId="0" borderId="0" xfId="0" applyFont="1" applyAlignment="1"/>
    <xf numFmtId="0" fontId="4" fillId="0" borderId="10" xfId="0" applyFont="1" applyBorder="1" applyAlignment="1">
      <alignment horizontal="center"/>
    </xf>
    <xf numFmtId="0" fontId="17" fillId="0" borderId="4" xfId="0" applyNumberFormat="1" applyFont="1" applyBorder="1" applyAlignment="1" applyProtection="1">
      <alignment horizontal="center" vertical="center"/>
    </xf>
    <xf numFmtId="0" fontId="17" fillId="0" borderId="6" xfId="0" applyNumberFormat="1" applyFont="1" applyBorder="1" applyAlignment="1" applyProtection="1">
      <alignment horizontal="center" vertical="center"/>
    </xf>
    <xf numFmtId="0" fontId="17" fillId="0" borderId="16" xfId="0" applyNumberFormat="1" applyFont="1" applyBorder="1" applyAlignment="1" applyProtection="1">
      <alignment horizontal="center" vertical="center"/>
    </xf>
    <xf numFmtId="0" fontId="5" fillId="0" borderId="83" xfId="0" applyNumberFormat="1" applyFont="1" applyFill="1" applyBorder="1" applyAlignment="1" applyProtection="1">
      <alignment vertical="center" wrapText="1"/>
    </xf>
    <xf numFmtId="0" fontId="5" fillId="0" borderId="8" xfId="0" applyNumberFormat="1" applyFont="1" applyBorder="1" applyAlignment="1">
      <alignment vertical="center"/>
    </xf>
    <xf numFmtId="0" fontId="5" fillId="0" borderId="71" xfId="0" applyNumberFormat="1" applyFont="1" applyFill="1" applyBorder="1" applyAlignment="1" applyProtection="1">
      <alignment horizontal="left" vertical="center"/>
    </xf>
    <xf numFmtId="0" fontId="5" fillId="0" borderId="69" xfId="0" applyNumberFormat="1" applyFont="1" applyFill="1" applyBorder="1" applyAlignment="1" applyProtection="1">
      <alignment horizontal="left" vertical="center"/>
    </xf>
    <xf numFmtId="0" fontId="4" fillId="0" borderId="84" xfId="0" applyNumberFormat="1" applyFont="1" applyFill="1" applyBorder="1" applyAlignment="1">
      <alignment horizontal="left" vertical="top" wrapText="1"/>
    </xf>
    <xf numFmtId="0" fontId="4" fillId="0" borderId="85" xfId="0" applyNumberFormat="1" applyFont="1" applyFill="1" applyBorder="1" applyAlignment="1">
      <alignment horizontal="left" vertical="top"/>
    </xf>
    <xf numFmtId="0" fontId="4" fillId="0" borderId="86" xfId="0" applyNumberFormat="1" applyFont="1" applyFill="1" applyBorder="1" applyAlignment="1">
      <alignment horizontal="left" vertical="top"/>
    </xf>
    <xf numFmtId="0" fontId="4" fillId="0" borderId="87" xfId="0" applyNumberFormat="1" applyFont="1" applyFill="1" applyBorder="1" applyAlignment="1">
      <alignment horizontal="left" vertical="top"/>
    </xf>
    <xf numFmtId="0" fontId="4" fillId="0" borderId="88" xfId="0" applyNumberFormat="1" applyFont="1" applyFill="1" applyBorder="1" applyAlignment="1">
      <alignment horizontal="left" vertical="top"/>
    </xf>
    <xf numFmtId="0" fontId="4" fillId="0" borderId="89" xfId="0" applyNumberFormat="1" applyFont="1" applyFill="1" applyBorder="1" applyAlignment="1">
      <alignment horizontal="left" vertical="top"/>
    </xf>
    <xf numFmtId="0" fontId="17" fillId="0" borderId="71" xfId="0" applyNumberFormat="1" applyFont="1" applyBorder="1" applyAlignment="1" applyProtection="1">
      <alignment horizontal="center" vertical="center"/>
    </xf>
    <xf numFmtId="0" fontId="17" fillId="0" borderId="65" xfId="0" applyNumberFormat="1" applyFont="1" applyBorder="1" applyAlignment="1" applyProtection="1">
      <alignment horizontal="center" vertical="center"/>
    </xf>
    <xf numFmtId="0" fontId="17" fillId="0" borderId="69" xfId="0" applyNumberFormat="1" applyFont="1" applyBorder="1" applyAlignment="1" applyProtection="1">
      <alignment horizontal="center" vertical="center"/>
    </xf>
    <xf numFmtId="0" fontId="5" fillId="0" borderId="71" xfId="0" applyNumberFormat="1" applyFont="1" applyFill="1" applyBorder="1" applyAlignment="1" applyProtection="1">
      <alignment vertical="center"/>
    </xf>
    <xf numFmtId="0" fontId="5" fillId="0" borderId="69" xfId="0" applyNumberFormat="1" applyFont="1" applyBorder="1" applyAlignment="1">
      <alignment vertical="center"/>
    </xf>
    <xf numFmtId="0" fontId="5" fillId="0" borderId="77" xfId="0" applyNumberFormat="1" applyFont="1" applyBorder="1" applyAlignment="1">
      <alignment vertical="center"/>
    </xf>
    <xf numFmtId="0" fontId="5" fillId="0" borderId="76" xfId="0" applyNumberFormat="1" applyFont="1" applyBorder="1" applyAlignment="1">
      <alignment vertical="center"/>
    </xf>
    <xf numFmtId="0" fontId="5" fillId="3" borderId="60" xfId="0" applyNumberFormat="1" applyFont="1" applyFill="1" applyBorder="1" applyAlignment="1" applyProtection="1">
      <alignment vertical="center" wrapText="1"/>
    </xf>
    <xf numFmtId="0" fontId="5" fillId="3" borderId="58" xfId="0" applyNumberFormat="1" applyFont="1" applyFill="1" applyBorder="1" applyAlignment="1" applyProtection="1">
      <alignment vertical="center"/>
    </xf>
    <xf numFmtId="0" fontId="5" fillId="3" borderId="4" xfId="0" applyNumberFormat="1" applyFont="1" applyFill="1" applyBorder="1" applyAlignment="1" applyProtection="1">
      <alignment vertical="center"/>
    </xf>
    <xf numFmtId="0" fontId="5" fillId="3" borderId="16" xfId="0" applyNumberFormat="1" applyFont="1" applyFill="1" applyBorder="1" applyAlignment="1" applyProtection="1">
      <alignment vertical="center"/>
    </xf>
    <xf numFmtId="0" fontId="5" fillId="0" borderId="60" xfId="0" applyNumberFormat="1" applyFont="1" applyFill="1" applyBorder="1" applyAlignment="1" applyProtection="1">
      <alignment vertical="center"/>
    </xf>
    <xf numFmtId="0" fontId="5" fillId="0" borderId="58" xfId="0" applyNumberFormat="1" applyFont="1" applyFill="1" applyBorder="1" applyAlignment="1" applyProtection="1">
      <alignment vertical="center"/>
    </xf>
    <xf numFmtId="0" fontId="5" fillId="0" borderId="4" xfId="0" applyNumberFormat="1" applyFont="1" applyFill="1" applyBorder="1" applyAlignment="1" applyProtection="1">
      <alignment vertical="center"/>
    </xf>
    <xf numFmtId="0" fontId="5" fillId="0" borderId="16" xfId="0" applyNumberFormat="1" applyFont="1" applyFill="1" applyBorder="1" applyAlignment="1" applyProtection="1">
      <alignment vertical="center"/>
    </xf>
    <xf numFmtId="0" fontId="5" fillId="0" borderId="60"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64"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5" fillId="0" borderId="83" xfId="0" applyNumberFormat="1" applyFont="1" applyFill="1" applyBorder="1" applyAlignment="1" applyProtection="1">
      <alignment vertical="center"/>
    </xf>
    <xf numFmtId="0" fontId="5" fillId="3" borderId="83" xfId="0" applyNumberFormat="1" applyFont="1" applyFill="1" applyBorder="1" applyAlignment="1" applyProtection="1">
      <alignment vertical="center" wrapText="1"/>
    </xf>
    <xf numFmtId="0" fontId="5" fillId="3" borderId="8"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Z38"/>
  <sheetViews>
    <sheetView showGridLines="0" tabSelected="1" zoomScale="65" zoomScaleNormal="65" zoomScaleSheetLayoutView="65" workbookViewId="0">
      <pane xSplit="2" ySplit="6" topLeftCell="C7" activePane="bottomRight" state="frozen"/>
      <selection activeCell="FH24" sqref="FH24"/>
      <selection pane="topRight" activeCell="FH24" sqref="FH24"/>
      <selection pane="bottomLeft" activeCell="FH24" sqref="FH24"/>
      <selection pane="bottomRight" sqref="A1:B1"/>
    </sheetView>
  </sheetViews>
  <sheetFormatPr defaultRowHeight="12"/>
  <cols>
    <col min="1" max="1" width="3" style="426" customWidth="1"/>
    <col min="2" max="2" width="61.875" style="426" customWidth="1"/>
    <col min="3" max="5" width="10.625" style="426" customWidth="1"/>
    <col min="6" max="6" width="12" style="426" customWidth="1"/>
    <col min="7" max="9" width="10.625" style="426" customWidth="1"/>
    <col min="10" max="10" width="11.625" style="426" customWidth="1"/>
    <col min="11" max="13" width="10.625" style="426" customWidth="1"/>
    <col min="14" max="14" width="11.25" style="426" customWidth="1"/>
    <col min="15" max="17" width="10.625" style="426" customWidth="1"/>
    <col min="18" max="18" width="11.375" style="426" customWidth="1"/>
    <col min="19" max="21" width="10.625" style="426" customWidth="1"/>
    <col min="22" max="22" width="11.625" style="426" customWidth="1"/>
    <col min="23" max="23" width="10.625" style="797" customWidth="1"/>
    <col min="24" max="24" width="10.625" style="458" customWidth="1"/>
    <col min="25" max="25" width="10.625" style="797" customWidth="1"/>
    <col min="26" max="26" width="11.625" style="797" customWidth="1"/>
    <col min="27" max="27" width="10.625" style="797" customWidth="1"/>
    <col min="28" max="28" width="10.625" style="458" customWidth="1"/>
    <col min="29" max="31" width="10.625" style="797" customWidth="1"/>
    <col min="32" max="32" width="10.625" style="458" customWidth="1"/>
    <col min="33" max="35" width="10.625" style="797" customWidth="1"/>
    <col min="36" max="36" width="10.625" style="458" customWidth="1"/>
    <col min="37" max="39" width="10.625" style="797" customWidth="1"/>
    <col min="40" max="40" width="10.625" style="458" customWidth="1"/>
    <col min="41" max="43" width="10.625" style="797" customWidth="1"/>
    <col min="44" max="44" width="10.625" style="458" customWidth="1"/>
    <col min="45" max="47" width="10.625" style="797" customWidth="1"/>
    <col min="48" max="48" width="10.625" style="458" customWidth="1"/>
    <col min="49" max="51" width="10.625" style="797" customWidth="1"/>
    <col min="52" max="52" width="10.625" style="458" customWidth="1"/>
    <col min="53" max="55" width="10.625" style="797" customWidth="1"/>
    <col min="56" max="56" width="10.625" style="458" customWidth="1"/>
    <col min="57" max="59" width="10.625" style="797" customWidth="1"/>
    <col min="60" max="60" width="10.625" style="458" customWidth="1"/>
    <col min="61" max="63" width="10.625" style="797" customWidth="1"/>
    <col min="64" max="64" width="10.625" style="458" customWidth="1"/>
    <col min="65" max="66" width="10.625" style="797" customWidth="1"/>
    <col min="67" max="74" width="10.625" style="426" customWidth="1"/>
    <col min="75" max="78" width="17.625" style="426" customWidth="1"/>
    <col min="79" max="79" width="12.125" style="426" customWidth="1"/>
    <col min="80" max="80" width="10.625" style="426" customWidth="1"/>
    <col min="81" max="81" width="11.75" style="426" customWidth="1"/>
    <col min="82" max="89" width="10.625" style="426" customWidth="1"/>
    <col min="90" max="90" width="12.125" style="426" customWidth="1"/>
    <col min="91" max="91" width="10.625" style="426" customWidth="1"/>
    <col min="92" max="92" width="10.75" style="426" customWidth="1"/>
    <col min="93" max="113" width="10.625" style="426" customWidth="1"/>
    <col min="114" max="114" width="10.75" style="426" customWidth="1"/>
    <col min="115" max="115" width="10.625" style="426" customWidth="1"/>
    <col min="116" max="116" width="10.5" style="426" customWidth="1"/>
    <col min="117" max="117" width="10.625" style="426" customWidth="1"/>
    <col min="118" max="118" width="10.5" style="426" customWidth="1"/>
    <col min="119" max="119" width="10.625" style="426" customWidth="1"/>
    <col min="120" max="120" width="10.5" style="426" customWidth="1"/>
    <col min="121" max="121" width="10.625" style="426" customWidth="1"/>
    <col min="122" max="122" width="10.5" style="426" customWidth="1"/>
    <col min="123" max="123" width="10.625" style="426" customWidth="1"/>
    <col min="124" max="124" width="10.5" style="426" customWidth="1"/>
    <col min="125" max="137" width="10.625" style="426" customWidth="1"/>
    <col min="138" max="138" width="10.5" style="426" customWidth="1"/>
    <col min="139" max="139" width="10.625" style="426" customWidth="1"/>
    <col min="140" max="140" width="10.5" style="426" customWidth="1"/>
    <col min="141" max="141" width="10.625" style="426" customWidth="1"/>
    <col min="142" max="142" width="10.5" style="426" customWidth="1"/>
    <col min="143" max="143" width="10.625" style="426" customWidth="1"/>
    <col min="144" max="144" width="10.5" style="426" customWidth="1"/>
    <col min="145" max="145" width="10.625" style="426" customWidth="1"/>
    <col min="146" max="146" width="10.5" style="426" customWidth="1"/>
    <col min="147" max="149" width="10.625" style="426" customWidth="1"/>
    <col min="150" max="150" width="10.5" style="426" customWidth="1"/>
    <col min="151" max="151" width="10.625" style="426" customWidth="1"/>
    <col min="152" max="152" width="10.5" style="874" customWidth="1"/>
    <col min="153" max="153" width="10.625" style="426" customWidth="1"/>
    <col min="154" max="154" width="10.5" style="426" customWidth="1"/>
    <col min="155" max="155" width="10.625" style="426" customWidth="1"/>
    <col min="156" max="156" width="10.5" style="426" customWidth="1"/>
    <col min="157" max="160" width="10.625" style="426" customWidth="1"/>
    <col min="161" max="162" width="10.5" style="426" customWidth="1"/>
    <col min="163" max="163" width="10.5" style="874" customWidth="1"/>
    <col min="164" max="164" width="10.625" style="426" customWidth="1"/>
    <col min="165" max="165" width="10.5" style="426" customWidth="1"/>
    <col min="166" max="166" width="10.625" style="426" customWidth="1"/>
    <col min="167" max="167" width="10.5" style="426" customWidth="1"/>
    <col min="168" max="169" width="10.625" style="426" customWidth="1"/>
    <col min="170" max="170" width="10.625" style="1000" customWidth="1"/>
    <col min="171" max="171" width="10.625" style="426" customWidth="1"/>
    <col min="172" max="172" width="10.5" style="1049" customWidth="1"/>
    <col min="173" max="173" width="10.5" style="426" customWidth="1"/>
    <col min="174" max="174" width="10.5" style="874" customWidth="1"/>
    <col min="175" max="175" width="10.625" style="426" customWidth="1"/>
    <col min="176" max="176" width="10.5" style="426" customWidth="1"/>
    <col min="177" max="177" width="10.625" style="426" customWidth="1"/>
    <col min="178" max="178" width="10.5" style="426" customWidth="1"/>
    <col min="179" max="180" width="10.625" style="426" customWidth="1"/>
    <col min="181" max="181" width="10.5" style="1118" customWidth="1"/>
    <col min="182" max="182" width="10.625" style="426" customWidth="1"/>
    <col min="183" max="16384" width="9" style="426"/>
  </cols>
  <sheetData>
    <row r="1" spans="1:182" s="415" customFormat="1" ht="21" customHeight="1">
      <c r="A1" s="1210" t="s">
        <v>42</v>
      </c>
      <c r="B1" s="1211"/>
      <c r="W1" s="416"/>
      <c r="X1" s="417"/>
      <c r="Y1" s="416"/>
      <c r="Z1" s="416"/>
      <c r="AA1" s="416"/>
      <c r="AB1" s="417"/>
      <c r="AC1" s="416"/>
      <c r="AD1" s="416"/>
      <c r="AE1" s="416"/>
      <c r="AF1" s="417"/>
      <c r="AG1" s="416"/>
      <c r="AH1" s="416"/>
      <c r="AI1" s="416"/>
      <c r="AJ1" s="417"/>
      <c r="AK1" s="416"/>
      <c r="AL1" s="416"/>
      <c r="AM1" s="416"/>
      <c r="AN1" s="417"/>
      <c r="AO1" s="416"/>
      <c r="AP1" s="416"/>
      <c r="AQ1" s="416"/>
      <c r="AR1" s="417"/>
      <c r="AS1" s="416"/>
      <c r="AT1" s="416"/>
      <c r="AU1" s="416"/>
      <c r="AV1" s="417"/>
      <c r="AW1" s="416"/>
      <c r="AX1" s="416"/>
      <c r="AY1" s="416"/>
      <c r="AZ1" s="417"/>
      <c r="BA1" s="416"/>
      <c r="BB1" s="416"/>
      <c r="BC1" s="416"/>
      <c r="BD1" s="417"/>
      <c r="BE1" s="416"/>
      <c r="BF1" s="416"/>
      <c r="BG1" s="416"/>
      <c r="BH1" s="417"/>
      <c r="BI1" s="416"/>
      <c r="BJ1" s="416"/>
      <c r="BK1" s="416"/>
      <c r="BL1" s="417"/>
      <c r="BM1" s="416"/>
      <c r="BN1" s="416"/>
      <c r="DV1" s="417" t="s">
        <v>64</v>
      </c>
      <c r="DX1" s="417" t="s">
        <v>64</v>
      </c>
      <c r="DY1" s="417" t="s">
        <v>64</v>
      </c>
      <c r="DZ1" s="415" t="s">
        <v>64</v>
      </c>
      <c r="EA1" s="799" t="s">
        <v>64</v>
      </c>
      <c r="EG1" s="799" t="s">
        <v>64</v>
      </c>
      <c r="EI1" s="799" t="s">
        <v>64</v>
      </c>
      <c r="EJ1" s="799" t="s">
        <v>64</v>
      </c>
      <c r="EK1" s="415" t="s">
        <v>64</v>
      </c>
      <c r="EL1" s="799" t="s">
        <v>64</v>
      </c>
      <c r="ER1" s="799" t="s">
        <v>3</v>
      </c>
      <c r="ET1" s="799" t="s">
        <v>3</v>
      </c>
      <c r="EV1" s="863" t="s">
        <v>3</v>
      </c>
      <c r="FC1" s="799" t="s">
        <v>3</v>
      </c>
      <c r="FE1" s="799" t="s">
        <v>64</v>
      </c>
      <c r="FF1" s="799" t="s">
        <v>64</v>
      </c>
      <c r="FG1" s="863" t="s">
        <v>3</v>
      </c>
      <c r="FN1" s="998" t="s">
        <v>3</v>
      </c>
      <c r="FP1" s="1047" t="s">
        <v>3</v>
      </c>
      <c r="FQ1" s="799" t="s">
        <v>3</v>
      </c>
      <c r="FR1" s="863" t="s">
        <v>3</v>
      </c>
      <c r="FY1" s="1109" t="s">
        <v>3</v>
      </c>
    </row>
    <row r="2" spans="1:182" ht="15.75" thickBot="1">
      <c r="A2" s="418"/>
      <c r="B2" s="418"/>
      <c r="C2" s="419"/>
      <c r="D2" s="419"/>
      <c r="E2" s="419"/>
      <c r="F2" s="419"/>
      <c r="G2" s="419"/>
      <c r="H2" s="419"/>
      <c r="I2" s="419"/>
      <c r="J2" s="419"/>
      <c r="K2" s="419"/>
      <c r="L2" s="419"/>
      <c r="M2" s="419"/>
      <c r="N2" s="419"/>
      <c r="O2" s="419"/>
      <c r="P2" s="419"/>
      <c r="Q2" s="419"/>
      <c r="R2" s="419"/>
      <c r="S2" s="419"/>
      <c r="T2" s="419"/>
      <c r="U2" s="419"/>
      <c r="V2" s="419"/>
      <c r="W2" s="420"/>
      <c r="X2" s="1198" t="s">
        <v>65</v>
      </c>
      <c r="Y2" s="1197"/>
      <c r="Z2" s="1197"/>
      <c r="AA2" s="420"/>
      <c r="AB2" s="421"/>
      <c r="AC2" s="420"/>
      <c r="AD2" s="420"/>
      <c r="AE2" s="422"/>
      <c r="AF2" s="423"/>
      <c r="AG2" s="422"/>
      <c r="AH2" s="422"/>
      <c r="AI2" s="422"/>
      <c r="AJ2" s="423"/>
      <c r="AK2" s="422"/>
      <c r="AL2" s="422"/>
      <c r="AM2" s="422"/>
      <c r="AN2" s="423"/>
      <c r="AO2" s="422"/>
      <c r="AP2" s="422"/>
      <c r="AQ2" s="422"/>
      <c r="AR2" s="423" t="s">
        <v>66</v>
      </c>
      <c r="AS2" s="422" t="s">
        <v>66</v>
      </c>
      <c r="AT2" s="420" t="s">
        <v>66</v>
      </c>
      <c r="AU2" s="422"/>
      <c r="AV2" s="1212" t="s">
        <v>65</v>
      </c>
      <c r="AW2" s="1197"/>
      <c r="AX2" s="1197"/>
      <c r="AY2" s="422"/>
      <c r="AZ2" s="423"/>
      <c r="BA2" s="422"/>
      <c r="BB2" s="422"/>
      <c r="BC2" s="422"/>
      <c r="BD2" s="421"/>
      <c r="BE2" s="422"/>
      <c r="BF2" s="422"/>
      <c r="BG2" s="422"/>
      <c r="BH2" s="421"/>
      <c r="BI2" s="422"/>
      <c r="BJ2" s="422"/>
      <c r="BK2" s="422"/>
      <c r="BL2" s="421" t="s">
        <v>66</v>
      </c>
      <c r="BM2" s="422" t="s">
        <v>66</v>
      </c>
      <c r="BN2" s="420" t="s">
        <v>66</v>
      </c>
      <c r="BO2" s="422"/>
      <c r="BP2" s="421" t="s">
        <v>66</v>
      </c>
      <c r="BQ2" s="422" t="s">
        <v>66</v>
      </c>
      <c r="BR2" s="420" t="s">
        <v>66</v>
      </c>
      <c r="BS2" s="422"/>
      <c r="BT2" s="1196" t="s">
        <v>65</v>
      </c>
      <c r="BU2" s="1197"/>
      <c r="BV2" s="1197"/>
      <c r="BW2" s="424"/>
      <c r="BX2" s="420"/>
      <c r="BY2" s="420"/>
      <c r="BZ2" s="420"/>
      <c r="CA2" s="424"/>
      <c r="CB2" s="424"/>
      <c r="CC2" s="424"/>
      <c r="CD2" s="424"/>
      <c r="CE2" s="424"/>
      <c r="CF2" s="424"/>
      <c r="CG2" s="424"/>
      <c r="CH2" s="424" t="s">
        <v>66</v>
      </c>
      <c r="CI2" s="424"/>
      <c r="CJ2" s="420"/>
      <c r="CK2" s="420"/>
      <c r="CL2" s="1198" t="s">
        <v>65</v>
      </c>
      <c r="CM2" s="1197"/>
      <c r="CN2" s="1197"/>
      <c r="CO2" s="424"/>
      <c r="CP2" s="424" t="s">
        <v>67</v>
      </c>
      <c r="CQ2" s="420"/>
      <c r="CR2" s="424"/>
      <c r="CS2" s="424"/>
      <c r="CT2" s="420" t="s">
        <v>66</v>
      </c>
      <c r="CU2" s="420"/>
      <c r="CV2" s="420"/>
      <c r="CW2" s="424"/>
      <c r="CX2" s="424"/>
      <c r="CY2" s="420" t="s">
        <v>67</v>
      </c>
      <c r="CZ2" s="425"/>
      <c r="DA2" s="803" t="s">
        <v>68</v>
      </c>
      <c r="DB2" s="803"/>
      <c r="DC2" s="803"/>
      <c r="DD2" s="420"/>
      <c r="DE2" s="803" t="s">
        <v>66</v>
      </c>
      <c r="DF2" s="420"/>
      <c r="DG2" s="420"/>
      <c r="DH2" s="1196" t="s">
        <v>65</v>
      </c>
      <c r="DI2" s="1197"/>
      <c r="DJ2" s="1197"/>
      <c r="DK2" s="1202"/>
      <c r="DL2" s="1161"/>
      <c r="DM2" s="1161"/>
      <c r="DN2" s="1161"/>
      <c r="DO2" s="1161"/>
      <c r="DP2" s="1161"/>
      <c r="DQ2" s="1161"/>
      <c r="DR2" s="1161"/>
      <c r="DS2" s="800"/>
      <c r="DT2" s="800"/>
      <c r="DU2" s="800"/>
      <c r="DV2" s="1198" t="s">
        <v>43</v>
      </c>
      <c r="DW2" s="1199"/>
      <c r="DX2" s="1199"/>
      <c r="DY2" s="1199"/>
      <c r="DZ2" s="1199"/>
      <c r="EA2" s="1199"/>
      <c r="EB2" s="1199"/>
      <c r="EC2" s="1199"/>
      <c r="ED2" s="1199"/>
      <c r="EE2" s="1199"/>
      <c r="EF2" s="1199"/>
      <c r="EG2" s="1200" t="s">
        <v>64</v>
      </c>
      <c r="EH2" s="1201"/>
      <c r="EM2" s="812"/>
      <c r="EN2" s="812"/>
      <c r="EO2" s="812"/>
      <c r="EP2" s="1185"/>
      <c r="EQ2" s="1161"/>
      <c r="ER2" s="1185"/>
      <c r="ES2" s="1161"/>
      <c r="ET2" s="1185"/>
      <c r="EU2" s="1161"/>
      <c r="EV2" s="1185"/>
      <c r="EW2" s="1161"/>
      <c r="EX2" s="844"/>
      <c r="EY2" s="844"/>
      <c r="EZ2" s="844"/>
      <c r="FA2" s="1185" t="s">
        <v>65</v>
      </c>
      <c r="FB2" s="1161"/>
      <c r="FC2" s="1160"/>
      <c r="FD2" s="1161"/>
      <c r="FE2" s="808"/>
      <c r="FF2" s="902"/>
      <c r="FG2" s="1160"/>
      <c r="FH2" s="1161"/>
      <c r="FI2" s="920"/>
      <c r="FJ2" s="920"/>
      <c r="FK2" s="920"/>
      <c r="FL2" s="1168"/>
      <c r="FM2" s="1161"/>
      <c r="FN2" s="1160"/>
      <c r="FO2" s="1161"/>
      <c r="FP2" s="1168"/>
      <c r="FQ2" s="1168"/>
      <c r="FR2" s="1160"/>
      <c r="FS2" s="1161"/>
      <c r="FT2" s="1083"/>
      <c r="FU2" s="1083"/>
      <c r="FV2" s="1083"/>
      <c r="FW2" s="1168" t="s">
        <v>144</v>
      </c>
      <c r="FX2" s="1161"/>
      <c r="FY2" s="1160" t="s">
        <v>145</v>
      </c>
      <c r="FZ2" s="1161"/>
    </row>
    <row r="3" spans="1:182" ht="29.25" customHeight="1">
      <c r="A3" s="1229" t="s">
        <v>44</v>
      </c>
      <c r="B3" s="1230"/>
      <c r="C3" s="1191">
        <v>1989</v>
      </c>
      <c r="D3" s="1213"/>
      <c r="E3" s="1191"/>
      <c r="F3" s="1191"/>
      <c r="G3" s="1190">
        <v>1990</v>
      </c>
      <c r="H3" s="1213"/>
      <c r="I3" s="1191"/>
      <c r="J3" s="1191"/>
      <c r="K3" s="1190">
        <v>1991</v>
      </c>
      <c r="L3" s="1213"/>
      <c r="M3" s="1191"/>
      <c r="N3" s="1191"/>
      <c r="O3" s="1190">
        <v>1992</v>
      </c>
      <c r="P3" s="1213"/>
      <c r="Q3" s="1191"/>
      <c r="R3" s="1191"/>
      <c r="S3" s="1190">
        <v>1993</v>
      </c>
      <c r="T3" s="1213"/>
      <c r="U3" s="1191"/>
      <c r="V3" s="1192"/>
      <c r="W3" s="1190">
        <v>1994</v>
      </c>
      <c r="X3" s="1191"/>
      <c r="Y3" s="1191"/>
      <c r="Z3" s="1192"/>
      <c r="AA3" s="1190">
        <v>1995</v>
      </c>
      <c r="AB3" s="1191"/>
      <c r="AC3" s="1191"/>
      <c r="AD3" s="1192"/>
      <c r="AE3" s="1191">
        <v>1996</v>
      </c>
      <c r="AF3" s="1191"/>
      <c r="AG3" s="1191"/>
      <c r="AH3" s="1191"/>
      <c r="AI3" s="1190">
        <v>1997</v>
      </c>
      <c r="AJ3" s="1191"/>
      <c r="AK3" s="1191"/>
      <c r="AL3" s="1192"/>
      <c r="AM3" s="1191">
        <v>1998</v>
      </c>
      <c r="AN3" s="1191"/>
      <c r="AO3" s="1191"/>
      <c r="AP3" s="1191"/>
      <c r="AQ3" s="1190">
        <v>1999</v>
      </c>
      <c r="AR3" s="1191"/>
      <c r="AS3" s="1191"/>
      <c r="AT3" s="1192"/>
      <c r="AU3" s="1190">
        <v>2000</v>
      </c>
      <c r="AV3" s="1191"/>
      <c r="AW3" s="1191"/>
      <c r="AX3" s="1192"/>
      <c r="AY3" s="1190">
        <v>2001</v>
      </c>
      <c r="AZ3" s="1191"/>
      <c r="BA3" s="1191"/>
      <c r="BB3" s="1192"/>
      <c r="BC3" s="1191">
        <v>2002</v>
      </c>
      <c r="BD3" s="1191"/>
      <c r="BE3" s="1191"/>
      <c r="BF3" s="1191"/>
      <c r="BG3" s="1190">
        <v>2003</v>
      </c>
      <c r="BH3" s="1191"/>
      <c r="BI3" s="1191"/>
      <c r="BJ3" s="1192"/>
      <c r="BK3" s="1191">
        <v>2004</v>
      </c>
      <c r="BL3" s="1191"/>
      <c r="BM3" s="1191"/>
      <c r="BN3" s="1191"/>
      <c r="BO3" s="1190">
        <v>2005</v>
      </c>
      <c r="BP3" s="1191"/>
      <c r="BQ3" s="1191"/>
      <c r="BR3" s="1192"/>
      <c r="BS3" s="1190">
        <v>2006</v>
      </c>
      <c r="BT3" s="1191"/>
      <c r="BU3" s="1191"/>
      <c r="BV3" s="1192"/>
      <c r="BW3" s="1203">
        <v>2007</v>
      </c>
      <c r="BX3" s="1204"/>
      <c r="BY3" s="1204"/>
      <c r="BZ3" s="1204"/>
      <c r="CA3" s="1204"/>
      <c r="CB3" s="1204"/>
      <c r="CC3" s="1205"/>
      <c r="CD3" s="1206">
        <v>2008</v>
      </c>
      <c r="CE3" s="1207"/>
      <c r="CF3" s="1207"/>
      <c r="CG3" s="1207"/>
      <c r="CH3" s="1207"/>
      <c r="CI3" s="1207"/>
      <c r="CJ3" s="1207"/>
      <c r="CK3" s="1207"/>
      <c r="CL3" s="1207"/>
      <c r="CM3" s="1207"/>
      <c r="CN3" s="1208"/>
      <c r="CO3" s="1209">
        <v>2009</v>
      </c>
      <c r="CP3" s="1209"/>
      <c r="CQ3" s="1209"/>
      <c r="CR3" s="1209"/>
      <c r="CS3" s="1209"/>
      <c r="CT3" s="1209"/>
      <c r="CU3" s="1209"/>
      <c r="CV3" s="1209"/>
      <c r="CW3" s="1209"/>
      <c r="CX3" s="1209"/>
      <c r="CY3" s="1209"/>
      <c r="CZ3" s="1206">
        <v>2010</v>
      </c>
      <c r="DA3" s="1207"/>
      <c r="DB3" s="1207"/>
      <c r="DC3" s="1207"/>
      <c r="DD3" s="1207"/>
      <c r="DE3" s="1207"/>
      <c r="DF3" s="1207"/>
      <c r="DG3" s="1207"/>
      <c r="DH3" s="1207"/>
      <c r="DI3" s="1207"/>
      <c r="DJ3" s="1208"/>
      <c r="DK3" s="1204">
        <v>2011</v>
      </c>
      <c r="DL3" s="1204"/>
      <c r="DM3" s="1204"/>
      <c r="DN3" s="1204"/>
      <c r="DO3" s="1204"/>
      <c r="DP3" s="1204"/>
      <c r="DQ3" s="1204"/>
      <c r="DR3" s="1204"/>
      <c r="DS3" s="1204"/>
      <c r="DT3" s="1204"/>
      <c r="DU3" s="1204"/>
      <c r="DV3" s="1203">
        <v>2012</v>
      </c>
      <c r="DW3" s="1204"/>
      <c r="DX3" s="1204"/>
      <c r="DY3" s="1204"/>
      <c r="DZ3" s="1204"/>
      <c r="EA3" s="1204"/>
      <c r="EB3" s="1213"/>
      <c r="EC3" s="1213"/>
      <c r="ED3" s="1256"/>
      <c r="EE3" s="1256"/>
      <c r="EF3" s="1257"/>
      <c r="EG3" s="1166">
        <v>2013</v>
      </c>
      <c r="EH3" s="1188"/>
      <c r="EI3" s="1188"/>
      <c r="EJ3" s="1188"/>
      <c r="EK3" s="1188"/>
      <c r="EL3" s="1188"/>
      <c r="EM3" s="1188"/>
      <c r="EN3" s="1188"/>
      <c r="EO3" s="1188"/>
      <c r="EP3" s="1188"/>
      <c r="EQ3" s="1167"/>
      <c r="ER3" s="1175">
        <v>2014</v>
      </c>
      <c r="ES3" s="1176"/>
      <c r="ET3" s="1176"/>
      <c r="EU3" s="1176"/>
      <c r="EV3" s="1176"/>
      <c r="EW3" s="1176"/>
      <c r="EX3" s="1176"/>
      <c r="EY3" s="1176"/>
      <c r="EZ3" s="1176"/>
      <c r="FA3" s="1176"/>
      <c r="FB3" s="1177"/>
      <c r="FC3" s="1176">
        <v>2015</v>
      </c>
      <c r="FD3" s="1176"/>
      <c r="FE3" s="1176"/>
      <c r="FF3" s="1176"/>
      <c r="FG3" s="1176"/>
      <c r="FH3" s="1176"/>
      <c r="FI3" s="1176"/>
      <c r="FJ3" s="1176"/>
      <c r="FK3" s="1176"/>
      <c r="FL3" s="1176"/>
      <c r="FM3" s="1177"/>
      <c r="FN3" s="1175">
        <v>2016</v>
      </c>
      <c r="FO3" s="1176"/>
      <c r="FP3" s="1176"/>
      <c r="FQ3" s="1176"/>
      <c r="FR3" s="1176"/>
      <c r="FS3" s="1176"/>
      <c r="FT3" s="1176"/>
      <c r="FU3" s="1176"/>
      <c r="FV3" s="1176"/>
      <c r="FW3" s="1176"/>
      <c r="FX3" s="1177"/>
      <c r="FY3" s="1166">
        <v>2017</v>
      </c>
      <c r="FZ3" s="1167"/>
    </row>
    <row r="4" spans="1:182" ht="54.75" customHeight="1">
      <c r="A4" s="1231"/>
      <c r="B4" s="1232"/>
      <c r="C4" s="1214"/>
      <c r="D4" s="1215"/>
      <c r="E4" s="1215"/>
      <c r="F4" s="1215"/>
      <c r="G4" s="1214"/>
      <c r="H4" s="1215"/>
      <c r="I4" s="1215"/>
      <c r="J4" s="1215"/>
      <c r="K4" s="1214"/>
      <c r="L4" s="1215"/>
      <c r="M4" s="1215"/>
      <c r="N4" s="1215"/>
      <c r="O4" s="1216"/>
      <c r="P4" s="1217"/>
      <c r="Q4" s="1217"/>
      <c r="R4" s="1217"/>
      <c r="S4" s="1216" t="s">
        <v>64</v>
      </c>
      <c r="T4" s="1217"/>
      <c r="U4" s="1217"/>
      <c r="V4" s="1218"/>
      <c r="W4" s="1216"/>
      <c r="X4" s="1217"/>
      <c r="Y4" s="1217"/>
      <c r="Z4" s="1218"/>
      <c r="AA4" s="1193"/>
      <c r="AB4" s="1194"/>
      <c r="AC4" s="1194"/>
      <c r="AD4" s="1195"/>
      <c r="AE4" s="1194"/>
      <c r="AF4" s="1194"/>
      <c r="AG4" s="1194"/>
      <c r="AH4" s="1194"/>
      <c r="AI4" s="1193"/>
      <c r="AJ4" s="1194"/>
      <c r="AK4" s="1194"/>
      <c r="AL4" s="1195"/>
      <c r="AM4" s="1194"/>
      <c r="AN4" s="1194"/>
      <c r="AO4" s="1194"/>
      <c r="AP4" s="1194"/>
      <c r="AQ4" s="1193"/>
      <c r="AR4" s="1194"/>
      <c r="AS4" s="1194"/>
      <c r="AT4" s="1195"/>
      <c r="AU4" s="1193"/>
      <c r="AV4" s="1194"/>
      <c r="AW4" s="1194"/>
      <c r="AX4" s="1195"/>
      <c r="AY4" s="1193"/>
      <c r="AZ4" s="1194"/>
      <c r="BA4" s="1194"/>
      <c r="BB4" s="1195"/>
      <c r="BC4" s="1194"/>
      <c r="BD4" s="1194"/>
      <c r="BE4" s="1194"/>
      <c r="BF4" s="1194"/>
      <c r="BG4" s="1193"/>
      <c r="BH4" s="1194"/>
      <c r="BI4" s="1194"/>
      <c r="BJ4" s="1195"/>
      <c r="BK4" s="1194"/>
      <c r="BL4" s="1194"/>
      <c r="BM4" s="1194"/>
      <c r="BN4" s="1194"/>
      <c r="BO4" s="1193"/>
      <c r="BP4" s="1194"/>
      <c r="BQ4" s="1194"/>
      <c r="BR4" s="1195"/>
      <c r="BS4" s="1193"/>
      <c r="BT4" s="1194"/>
      <c r="BU4" s="1194"/>
      <c r="BV4" s="1195"/>
      <c r="BW4" s="427" t="s">
        <v>69</v>
      </c>
      <c r="BX4" s="427" t="s">
        <v>70</v>
      </c>
      <c r="BY4" s="427" t="s">
        <v>71</v>
      </c>
      <c r="BZ4" s="427" t="s">
        <v>45</v>
      </c>
      <c r="CA4" s="1171" t="s">
        <v>46</v>
      </c>
      <c r="CB4" s="1172"/>
      <c r="CC4" s="1172"/>
      <c r="CD4" s="1162" t="s">
        <v>47</v>
      </c>
      <c r="CE4" s="1170"/>
      <c r="CF4" s="1169" t="s">
        <v>48</v>
      </c>
      <c r="CG4" s="1170"/>
      <c r="CH4" s="1169" t="s">
        <v>49</v>
      </c>
      <c r="CI4" s="1170"/>
      <c r="CJ4" s="1169" t="s">
        <v>50</v>
      </c>
      <c r="CK4" s="1170"/>
      <c r="CL4" s="1249" t="s">
        <v>72</v>
      </c>
      <c r="CM4" s="1250"/>
      <c r="CN4" s="1251"/>
      <c r="CO4" s="1162" t="s">
        <v>47</v>
      </c>
      <c r="CP4" s="1170"/>
      <c r="CQ4" s="1169" t="s">
        <v>48</v>
      </c>
      <c r="CR4" s="1170"/>
      <c r="CS4" s="1169" t="s">
        <v>49</v>
      </c>
      <c r="CT4" s="1170"/>
      <c r="CU4" s="1169" t="s">
        <v>51</v>
      </c>
      <c r="CV4" s="1170"/>
      <c r="CW4" s="1171" t="s">
        <v>46</v>
      </c>
      <c r="CX4" s="1172"/>
      <c r="CY4" s="1172"/>
      <c r="CZ4" s="1162" t="s">
        <v>47</v>
      </c>
      <c r="DA4" s="1170"/>
      <c r="DB4" s="1169" t="s">
        <v>48</v>
      </c>
      <c r="DC4" s="1170"/>
      <c r="DD4" s="1169" t="s">
        <v>49</v>
      </c>
      <c r="DE4" s="1170"/>
      <c r="DF4" s="1169" t="s">
        <v>52</v>
      </c>
      <c r="DG4" s="1170"/>
      <c r="DH4" s="1171" t="s">
        <v>46</v>
      </c>
      <c r="DI4" s="1172"/>
      <c r="DJ4" s="1163"/>
      <c r="DK4" s="1162" t="s">
        <v>47</v>
      </c>
      <c r="DL4" s="1170"/>
      <c r="DM4" s="1169" t="s">
        <v>48</v>
      </c>
      <c r="DN4" s="1170"/>
      <c r="DO4" s="1169" t="s">
        <v>49</v>
      </c>
      <c r="DP4" s="1170"/>
      <c r="DQ4" s="1169" t="s">
        <v>53</v>
      </c>
      <c r="DR4" s="1170"/>
      <c r="DS4" s="1171" t="s">
        <v>46</v>
      </c>
      <c r="DT4" s="1172"/>
      <c r="DU4" s="1172"/>
      <c r="DV4" s="1162" t="s">
        <v>47</v>
      </c>
      <c r="DW4" s="1170"/>
      <c r="DX4" s="1169" t="s">
        <v>48</v>
      </c>
      <c r="DY4" s="1170"/>
      <c r="DZ4" s="1169" t="s">
        <v>49</v>
      </c>
      <c r="EA4" s="1170"/>
      <c r="EB4" s="1169" t="s">
        <v>54</v>
      </c>
      <c r="EC4" s="1170"/>
      <c r="ED4" s="1171" t="s">
        <v>46</v>
      </c>
      <c r="EE4" s="1172"/>
      <c r="EF4" s="1163"/>
      <c r="EG4" s="1162" t="s">
        <v>47</v>
      </c>
      <c r="EH4" s="1170"/>
      <c r="EI4" s="1169" t="s">
        <v>48</v>
      </c>
      <c r="EJ4" s="1170"/>
      <c r="EK4" s="1169" t="s">
        <v>49</v>
      </c>
      <c r="EL4" s="1170"/>
      <c r="EM4" s="1178" t="s">
        <v>126</v>
      </c>
      <c r="EN4" s="1170"/>
      <c r="EO4" s="1171" t="s">
        <v>46</v>
      </c>
      <c r="EP4" s="1172"/>
      <c r="EQ4" s="1163"/>
      <c r="ER4" s="1162" t="s">
        <v>47</v>
      </c>
      <c r="ES4" s="1170"/>
      <c r="ET4" s="1169" t="s">
        <v>48</v>
      </c>
      <c r="EU4" s="1189"/>
      <c r="EV4" s="1169" t="s">
        <v>49</v>
      </c>
      <c r="EW4" s="1189"/>
      <c r="EX4" s="1178" t="s">
        <v>133</v>
      </c>
      <c r="EY4" s="1170"/>
      <c r="EZ4" s="1171" t="s">
        <v>46</v>
      </c>
      <c r="FA4" s="1172"/>
      <c r="FB4" s="1163"/>
      <c r="FC4" s="1178" t="s">
        <v>47</v>
      </c>
      <c r="FD4" s="1172"/>
      <c r="FE4" s="1252" t="s">
        <v>48</v>
      </c>
      <c r="FF4" s="1171"/>
      <c r="FG4" s="1169" t="s">
        <v>49</v>
      </c>
      <c r="FH4" s="1178"/>
      <c r="FI4" s="1169" t="s">
        <v>137</v>
      </c>
      <c r="FJ4" s="1170"/>
      <c r="FK4" s="1171" t="s">
        <v>46</v>
      </c>
      <c r="FL4" s="1172"/>
      <c r="FM4" s="1163"/>
      <c r="FN4" s="1162" t="s">
        <v>47</v>
      </c>
      <c r="FO4" s="1172"/>
      <c r="FP4" s="1252" t="s">
        <v>48</v>
      </c>
      <c r="FQ4" s="1171"/>
      <c r="FR4" s="1169" t="s">
        <v>49</v>
      </c>
      <c r="FS4" s="1178"/>
      <c r="FT4" s="1169" t="s">
        <v>140</v>
      </c>
      <c r="FU4" s="1170"/>
      <c r="FV4" s="1171" t="s">
        <v>46</v>
      </c>
      <c r="FW4" s="1172"/>
      <c r="FX4" s="1163"/>
      <c r="FY4" s="1162" t="s">
        <v>47</v>
      </c>
      <c r="FZ4" s="1163"/>
    </row>
    <row r="5" spans="1:182" ht="15" customHeight="1">
      <c r="A5" s="1231"/>
      <c r="B5" s="1232"/>
      <c r="C5" s="1225" t="s">
        <v>73</v>
      </c>
      <c r="D5" s="1173" t="s">
        <v>74</v>
      </c>
      <c r="E5" s="428"/>
      <c r="F5" s="429"/>
      <c r="G5" s="1225" t="s">
        <v>73</v>
      </c>
      <c r="H5" s="1173" t="s">
        <v>74</v>
      </c>
      <c r="I5" s="428"/>
      <c r="J5" s="429"/>
      <c r="K5" s="1225" t="s">
        <v>73</v>
      </c>
      <c r="L5" s="1173" t="s">
        <v>74</v>
      </c>
      <c r="M5" s="428"/>
      <c r="N5" s="429"/>
      <c r="O5" s="1225" t="s">
        <v>73</v>
      </c>
      <c r="P5" s="1173" t="s">
        <v>74</v>
      </c>
      <c r="Q5" s="428"/>
      <c r="R5" s="429"/>
      <c r="S5" s="1225" t="s">
        <v>73</v>
      </c>
      <c r="T5" s="1173" t="s">
        <v>74</v>
      </c>
      <c r="U5" s="428"/>
      <c r="V5" s="429"/>
      <c r="W5" s="1225" t="s">
        <v>73</v>
      </c>
      <c r="X5" s="1173" t="s">
        <v>74</v>
      </c>
      <c r="Y5" s="428"/>
      <c r="Z5" s="429"/>
      <c r="AA5" s="1225" t="s">
        <v>73</v>
      </c>
      <c r="AB5" s="1173" t="s">
        <v>74</v>
      </c>
      <c r="AC5" s="428"/>
      <c r="AD5" s="429"/>
      <c r="AE5" s="1225" t="s">
        <v>73</v>
      </c>
      <c r="AF5" s="1173" t="s">
        <v>74</v>
      </c>
      <c r="AG5" s="428"/>
      <c r="AH5" s="429"/>
      <c r="AI5" s="1225" t="s">
        <v>73</v>
      </c>
      <c r="AJ5" s="1173" t="s">
        <v>74</v>
      </c>
      <c r="AK5" s="428"/>
      <c r="AL5" s="429"/>
      <c r="AM5" s="1225" t="s">
        <v>73</v>
      </c>
      <c r="AN5" s="1173" t="s">
        <v>74</v>
      </c>
      <c r="AO5" s="428"/>
      <c r="AP5" s="429"/>
      <c r="AQ5" s="1225" t="s">
        <v>73</v>
      </c>
      <c r="AR5" s="1173" t="s">
        <v>74</v>
      </c>
      <c r="AS5" s="428"/>
      <c r="AT5" s="429"/>
      <c r="AU5" s="1225" t="s">
        <v>73</v>
      </c>
      <c r="AV5" s="1173" t="s">
        <v>74</v>
      </c>
      <c r="AW5" s="428"/>
      <c r="AX5" s="429"/>
      <c r="AY5" s="1225" t="s">
        <v>73</v>
      </c>
      <c r="AZ5" s="1173" t="s">
        <v>74</v>
      </c>
      <c r="BA5" s="428"/>
      <c r="BB5" s="429"/>
      <c r="BC5" s="1225" t="s">
        <v>73</v>
      </c>
      <c r="BD5" s="1173" t="s">
        <v>74</v>
      </c>
      <c r="BE5" s="428"/>
      <c r="BF5" s="429"/>
      <c r="BG5" s="1225" t="s">
        <v>73</v>
      </c>
      <c r="BH5" s="1173" t="s">
        <v>74</v>
      </c>
      <c r="BI5" s="428"/>
      <c r="BJ5" s="429"/>
      <c r="BK5" s="1225" t="s">
        <v>73</v>
      </c>
      <c r="BL5" s="1173" t="s">
        <v>74</v>
      </c>
      <c r="BM5" s="428"/>
      <c r="BN5" s="429"/>
      <c r="BO5" s="1225" t="s">
        <v>73</v>
      </c>
      <c r="BP5" s="1173" t="s">
        <v>74</v>
      </c>
      <c r="BQ5" s="428"/>
      <c r="BR5" s="429"/>
      <c r="BS5" s="1225" t="s">
        <v>73</v>
      </c>
      <c r="BT5" s="1173" t="s">
        <v>74</v>
      </c>
      <c r="BU5" s="428"/>
      <c r="BV5" s="429"/>
      <c r="BW5" s="1173" t="s">
        <v>74</v>
      </c>
      <c r="BX5" s="1173" t="s">
        <v>74</v>
      </c>
      <c r="BY5" s="1173" t="s">
        <v>74</v>
      </c>
      <c r="BZ5" s="1173" t="s">
        <v>74</v>
      </c>
      <c r="CA5" s="1173" t="s">
        <v>74</v>
      </c>
      <c r="CB5" s="428"/>
      <c r="CC5" s="429"/>
      <c r="CD5" s="1173" t="s">
        <v>74</v>
      </c>
      <c r="CE5" s="428"/>
      <c r="CF5" s="1173" t="s">
        <v>74</v>
      </c>
      <c r="CG5" s="428"/>
      <c r="CH5" s="1173" t="s">
        <v>74</v>
      </c>
      <c r="CI5" s="428"/>
      <c r="CJ5" s="1173" t="s">
        <v>74</v>
      </c>
      <c r="CK5" s="428"/>
      <c r="CL5" s="1173" t="s">
        <v>74</v>
      </c>
      <c r="CM5" s="428"/>
      <c r="CN5" s="429"/>
      <c r="CO5" s="1173" t="s">
        <v>74</v>
      </c>
      <c r="CP5" s="428"/>
      <c r="CQ5" s="1173" t="s">
        <v>74</v>
      </c>
      <c r="CR5" s="428"/>
      <c r="CS5" s="1173" t="s">
        <v>74</v>
      </c>
      <c r="CT5" s="428"/>
      <c r="CU5" s="1173" t="s">
        <v>74</v>
      </c>
      <c r="CV5" s="428"/>
      <c r="CW5" s="1173" t="s">
        <v>74</v>
      </c>
      <c r="CX5" s="428"/>
      <c r="CY5" s="429"/>
      <c r="CZ5" s="1173" t="s">
        <v>74</v>
      </c>
      <c r="DA5" s="428"/>
      <c r="DB5" s="1173" t="s">
        <v>74</v>
      </c>
      <c r="DC5" s="428"/>
      <c r="DD5" s="1173" t="s">
        <v>74</v>
      </c>
      <c r="DE5" s="428"/>
      <c r="DF5" s="1173" t="s">
        <v>74</v>
      </c>
      <c r="DG5" s="428"/>
      <c r="DH5" s="1173" t="s">
        <v>74</v>
      </c>
      <c r="DI5" s="428"/>
      <c r="DJ5" s="429"/>
      <c r="DK5" s="1173" t="s">
        <v>74</v>
      </c>
      <c r="DL5" s="428"/>
      <c r="DM5" s="1173" t="s">
        <v>74</v>
      </c>
      <c r="DN5" s="428"/>
      <c r="DO5" s="1173" t="s">
        <v>74</v>
      </c>
      <c r="DP5" s="428"/>
      <c r="DQ5" s="1173" t="s">
        <v>74</v>
      </c>
      <c r="DR5" s="428"/>
      <c r="DS5" s="1173" t="s">
        <v>74</v>
      </c>
      <c r="DT5" s="428"/>
      <c r="DU5" s="429"/>
      <c r="DV5" s="1173" t="s">
        <v>74</v>
      </c>
      <c r="DW5" s="428"/>
      <c r="DX5" s="1173" t="s">
        <v>74</v>
      </c>
      <c r="DY5" s="428"/>
      <c r="DZ5" s="1173" t="s">
        <v>74</v>
      </c>
      <c r="EA5" s="428"/>
      <c r="EB5" s="1173" t="s">
        <v>74</v>
      </c>
      <c r="EC5" s="428"/>
      <c r="ED5" s="1173" t="s">
        <v>74</v>
      </c>
      <c r="EE5" s="428"/>
      <c r="EF5" s="429"/>
      <c r="EG5" s="1186" t="s">
        <v>74</v>
      </c>
      <c r="EH5" s="430"/>
      <c r="EI5" s="1173" t="s">
        <v>74</v>
      </c>
      <c r="EJ5" s="430"/>
      <c r="EK5" s="1173" t="s">
        <v>74</v>
      </c>
      <c r="EL5" s="428"/>
      <c r="EM5" s="1173" t="s">
        <v>74</v>
      </c>
      <c r="EN5" s="428"/>
      <c r="EO5" s="1173" t="s">
        <v>74</v>
      </c>
      <c r="EP5" s="428"/>
      <c r="EQ5" s="429"/>
      <c r="ER5" s="1186" t="s">
        <v>74</v>
      </c>
      <c r="ES5" s="430"/>
      <c r="ET5" s="1173" t="s">
        <v>74</v>
      </c>
      <c r="EU5" s="430"/>
      <c r="EV5" s="1179" t="s">
        <v>74</v>
      </c>
      <c r="EW5" s="430"/>
      <c r="EX5" s="1181" t="s">
        <v>74</v>
      </c>
      <c r="EY5" s="428"/>
      <c r="EZ5" s="1173" t="s">
        <v>74</v>
      </c>
      <c r="FA5" s="428"/>
      <c r="FB5" s="429"/>
      <c r="FC5" s="1181" t="s">
        <v>74</v>
      </c>
      <c r="FD5" s="428"/>
      <c r="FE5" s="1173" t="s">
        <v>74</v>
      </c>
      <c r="FF5" s="886"/>
      <c r="FG5" s="1179" t="s">
        <v>74</v>
      </c>
      <c r="FH5" s="428"/>
      <c r="FI5" s="1173" t="s">
        <v>74</v>
      </c>
      <c r="FJ5" s="430"/>
      <c r="FK5" s="1173" t="s">
        <v>74</v>
      </c>
      <c r="FL5" s="428"/>
      <c r="FM5" s="429"/>
      <c r="FN5" s="1183" t="s">
        <v>74</v>
      </c>
      <c r="FO5" s="428"/>
      <c r="FP5" s="1253" t="s">
        <v>74</v>
      </c>
      <c r="FQ5" s="1050"/>
      <c r="FR5" s="1179" t="s">
        <v>74</v>
      </c>
      <c r="FS5" s="428"/>
      <c r="FT5" s="1173" t="s">
        <v>74</v>
      </c>
      <c r="FU5" s="430"/>
      <c r="FV5" s="1173" t="s">
        <v>74</v>
      </c>
      <c r="FW5" s="428"/>
      <c r="FX5" s="429"/>
      <c r="FY5" s="1164" t="s">
        <v>74</v>
      </c>
      <c r="FZ5" s="1124"/>
    </row>
    <row r="6" spans="1:182" ht="96" customHeight="1" thickBot="1">
      <c r="A6" s="1233"/>
      <c r="B6" s="1234"/>
      <c r="C6" s="1226"/>
      <c r="D6" s="1174"/>
      <c r="E6" s="862" t="s">
        <v>134</v>
      </c>
      <c r="F6" s="431" t="s">
        <v>75</v>
      </c>
      <c r="G6" s="1226"/>
      <c r="H6" s="1174"/>
      <c r="I6" s="862" t="s">
        <v>134</v>
      </c>
      <c r="J6" s="431" t="s">
        <v>75</v>
      </c>
      <c r="K6" s="1226"/>
      <c r="L6" s="1174"/>
      <c r="M6" s="862" t="s">
        <v>134</v>
      </c>
      <c r="N6" s="431" t="s">
        <v>75</v>
      </c>
      <c r="O6" s="1226"/>
      <c r="P6" s="1174"/>
      <c r="Q6" s="862" t="s">
        <v>134</v>
      </c>
      <c r="R6" s="431" t="s">
        <v>75</v>
      </c>
      <c r="S6" s="1226"/>
      <c r="T6" s="1174"/>
      <c r="U6" s="862" t="s">
        <v>134</v>
      </c>
      <c r="V6" s="431" t="s">
        <v>75</v>
      </c>
      <c r="W6" s="1226"/>
      <c r="X6" s="1174"/>
      <c r="Y6" s="862" t="s">
        <v>134</v>
      </c>
      <c r="Z6" s="431" t="s">
        <v>75</v>
      </c>
      <c r="AA6" s="1226"/>
      <c r="AB6" s="1174"/>
      <c r="AC6" s="862" t="s">
        <v>134</v>
      </c>
      <c r="AD6" s="431" t="s">
        <v>75</v>
      </c>
      <c r="AE6" s="1226"/>
      <c r="AF6" s="1174"/>
      <c r="AG6" s="862" t="s">
        <v>134</v>
      </c>
      <c r="AH6" s="431" t="s">
        <v>75</v>
      </c>
      <c r="AI6" s="1226"/>
      <c r="AJ6" s="1174"/>
      <c r="AK6" s="862" t="s">
        <v>134</v>
      </c>
      <c r="AL6" s="431" t="s">
        <v>75</v>
      </c>
      <c r="AM6" s="1226"/>
      <c r="AN6" s="1174"/>
      <c r="AO6" s="862" t="s">
        <v>134</v>
      </c>
      <c r="AP6" s="431" t="s">
        <v>75</v>
      </c>
      <c r="AQ6" s="1226"/>
      <c r="AR6" s="1174"/>
      <c r="AS6" s="862" t="s">
        <v>134</v>
      </c>
      <c r="AT6" s="431" t="s">
        <v>75</v>
      </c>
      <c r="AU6" s="1226"/>
      <c r="AV6" s="1174"/>
      <c r="AW6" s="862" t="s">
        <v>134</v>
      </c>
      <c r="AX6" s="431" t="s">
        <v>75</v>
      </c>
      <c r="AY6" s="1226"/>
      <c r="AZ6" s="1174"/>
      <c r="BA6" s="862" t="s">
        <v>134</v>
      </c>
      <c r="BB6" s="431" t="s">
        <v>75</v>
      </c>
      <c r="BC6" s="1226"/>
      <c r="BD6" s="1174"/>
      <c r="BE6" s="862" t="s">
        <v>134</v>
      </c>
      <c r="BF6" s="431" t="s">
        <v>75</v>
      </c>
      <c r="BG6" s="1226"/>
      <c r="BH6" s="1174"/>
      <c r="BI6" s="862" t="s">
        <v>134</v>
      </c>
      <c r="BJ6" s="431" t="s">
        <v>75</v>
      </c>
      <c r="BK6" s="1226"/>
      <c r="BL6" s="1174"/>
      <c r="BM6" s="862" t="s">
        <v>134</v>
      </c>
      <c r="BN6" s="431" t="s">
        <v>75</v>
      </c>
      <c r="BO6" s="1226"/>
      <c r="BP6" s="1174"/>
      <c r="BQ6" s="862" t="s">
        <v>134</v>
      </c>
      <c r="BR6" s="431" t="s">
        <v>75</v>
      </c>
      <c r="BS6" s="1226"/>
      <c r="BT6" s="1174"/>
      <c r="BU6" s="862" t="s">
        <v>134</v>
      </c>
      <c r="BV6" s="431" t="s">
        <v>75</v>
      </c>
      <c r="BW6" s="1174"/>
      <c r="BX6" s="1174"/>
      <c r="BY6" s="1174"/>
      <c r="BZ6" s="1174"/>
      <c r="CA6" s="1174"/>
      <c r="CB6" s="862" t="s">
        <v>134</v>
      </c>
      <c r="CC6" s="431" t="s">
        <v>75</v>
      </c>
      <c r="CD6" s="1174"/>
      <c r="CE6" s="862" t="s">
        <v>134</v>
      </c>
      <c r="CF6" s="1174"/>
      <c r="CG6" s="862" t="s">
        <v>134</v>
      </c>
      <c r="CH6" s="1174"/>
      <c r="CI6" s="862" t="s">
        <v>134</v>
      </c>
      <c r="CJ6" s="1174"/>
      <c r="CK6" s="862" t="s">
        <v>134</v>
      </c>
      <c r="CL6" s="1174"/>
      <c r="CM6" s="862" t="s">
        <v>134</v>
      </c>
      <c r="CN6" s="431" t="s">
        <v>75</v>
      </c>
      <c r="CO6" s="1174"/>
      <c r="CP6" s="862" t="s">
        <v>134</v>
      </c>
      <c r="CQ6" s="1174"/>
      <c r="CR6" s="862" t="s">
        <v>134</v>
      </c>
      <c r="CS6" s="1174"/>
      <c r="CT6" s="862" t="s">
        <v>134</v>
      </c>
      <c r="CU6" s="1174"/>
      <c r="CV6" s="862" t="s">
        <v>134</v>
      </c>
      <c r="CW6" s="1174"/>
      <c r="CX6" s="862" t="s">
        <v>134</v>
      </c>
      <c r="CY6" s="431" t="s">
        <v>75</v>
      </c>
      <c r="CZ6" s="1174"/>
      <c r="DA6" s="862" t="s">
        <v>134</v>
      </c>
      <c r="DB6" s="1174"/>
      <c r="DC6" s="862" t="s">
        <v>134</v>
      </c>
      <c r="DD6" s="1174"/>
      <c r="DE6" s="862" t="s">
        <v>134</v>
      </c>
      <c r="DF6" s="1174"/>
      <c r="DG6" s="862" t="s">
        <v>134</v>
      </c>
      <c r="DH6" s="1174"/>
      <c r="DI6" s="862" t="s">
        <v>134</v>
      </c>
      <c r="DJ6" s="431" t="s">
        <v>75</v>
      </c>
      <c r="DK6" s="1174"/>
      <c r="DL6" s="862" t="s">
        <v>134</v>
      </c>
      <c r="DM6" s="1174"/>
      <c r="DN6" s="862" t="s">
        <v>134</v>
      </c>
      <c r="DO6" s="1174"/>
      <c r="DP6" s="862" t="s">
        <v>134</v>
      </c>
      <c r="DQ6" s="1174"/>
      <c r="DR6" s="862" t="s">
        <v>134</v>
      </c>
      <c r="DS6" s="1174"/>
      <c r="DT6" s="862" t="s">
        <v>134</v>
      </c>
      <c r="DU6" s="431" t="s">
        <v>75</v>
      </c>
      <c r="DV6" s="1174"/>
      <c r="DW6" s="862" t="s">
        <v>134</v>
      </c>
      <c r="DX6" s="1174"/>
      <c r="DY6" s="862" t="s">
        <v>134</v>
      </c>
      <c r="DZ6" s="1174"/>
      <c r="EA6" s="862" t="s">
        <v>134</v>
      </c>
      <c r="EB6" s="1174"/>
      <c r="EC6" s="862" t="s">
        <v>134</v>
      </c>
      <c r="ED6" s="1174"/>
      <c r="EE6" s="862" t="s">
        <v>134</v>
      </c>
      <c r="EF6" s="431" t="s">
        <v>75</v>
      </c>
      <c r="EG6" s="1187"/>
      <c r="EH6" s="862" t="s">
        <v>134</v>
      </c>
      <c r="EI6" s="1174"/>
      <c r="EJ6" s="862" t="s">
        <v>134</v>
      </c>
      <c r="EK6" s="1174"/>
      <c r="EL6" s="862" t="s">
        <v>134</v>
      </c>
      <c r="EM6" s="1174"/>
      <c r="EN6" s="862" t="s">
        <v>134</v>
      </c>
      <c r="EO6" s="1174"/>
      <c r="EP6" s="862" t="s">
        <v>134</v>
      </c>
      <c r="EQ6" s="431" t="s">
        <v>75</v>
      </c>
      <c r="ER6" s="1187"/>
      <c r="ES6" s="862" t="s">
        <v>134</v>
      </c>
      <c r="ET6" s="1174"/>
      <c r="EU6" s="862" t="s">
        <v>134</v>
      </c>
      <c r="EV6" s="1180"/>
      <c r="EW6" s="875" t="s">
        <v>134</v>
      </c>
      <c r="EX6" s="1182"/>
      <c r="EY6" s="862" t="s">
        <v>134</v>
      </c>
      <c r="EZ6" s="1174"/>
      <c r="FA6" s="862" t="s">
        <v>134</v>
      </c>
      <c r="FB6" s="431" t="s">
        <v>75</v>
      </c>
      <c r="FC6" s="1182"/>
      <c r="FD6" s="862" t="s">
        <v>134</v>
      </c>
      <c r="FE6" s="1255"/>
      <c r="FF6" s="914" t="s">
        <v>134</v>
      </c>
      <c r="FG6" s="1180"/>
      <c r="FH6" s="914" t="s">
        <v>134</v>
      </c>
      <c r="FI6" s="1174"/>
      <c r="FJ6" s="921" t="s">
        <v>134</v>
      </c>
      <c r="FK6" s="1174"/>
      <c r="FL6" s="862" t="s">
        <v>134</v>
      </c>
      <c r="FM6" s="431" t="s">
        <v>75</v>
      </c>
      <c r="FN6" s="1184"/>
      <c r="FO6" s="862" t="s">
        <v>134</v>
      </c>
      <c r="FP6" s="1254"/>
      <c r="FQ6" s="914" t="s">
        <v>134</v>
      </c>
      <c r="FR6" s="1180"/>
      <c r="FS6" s="914" t="s">
        <v>134</v>
      </c>
      <c r="FT6" s="1174"/>
      <c r="FU6" s="921" t="s">
        <v>134</v>
      </c>
      <c r="FV6" s="1174"/>
      <c r="FW6" s="862" t="s">
        <v>134</v>
      </c>
      <c r="FX6" s="431" t="s">
        <v>75</v>
      </c>
      <c r="FY6" s="1165"/>
      <c r="FZ6" s="1125" t="s">
        <v>134</v>
      </c>
    </row>
    <row r="7" spans="1:182" ht="33" customHeight="1">
      <c r="A7" s="1227" t="s">
        <v>76</v>
      </c>
      <c r="B7" s="1228"/>
      <c r="C7" s="1134">
        <v>622.5</v>
      </c>
      <c r="D7" s="816">
        <v>111861</v>
      </c>
      <c r="E7" s="439">
        <v>10.4</v>
      </c>
      <c r="F7" s="439">
        <f>(D7/D$36)*100</f>
        <v>39.619253382446693</v>
      </c>
      <c r="G7" s="1135">
        <v>488.1</v>
      </c>
      <c r="H7" s="816">
        <v>85716</v>
      </c>
      <c r="I7" s="439">
        <f>(H7/D7-1)*100</f>
        <v>-23.372757261243869</v>
      </c>
      <c r="J7" s="439">
        <f>(H7/H$36)*100</f>
        <v>35.596936826193129</v>
      </c>
      <c r="K7" s="1135">
        <v>501.1</v>
      </c>
      <c r="L7" s="816">
        <v>77602</v>
      </c>
      <c r="M7" s="1136">
        <f>(L7/H7-1)*100</f>
        <v>-9.4661440104531263</v>
      </c>
      <c r="N7" s="439">
        <f>(L7/L$36)*100</f>
        <v>40.060088584201452</v>
      </c>
      <c r="O7" s="1135">
        <v>468.9</v>
      </c>
      <c r="P7" s="816">
        <v>68985</v>
      </c>
      <c r="Q7" s="439">
        <f>(P7/L7-1)*100</f>
        <v>-11.104095255276924</v>
      </c>
      <c r="R7" s="439">
        <f>(P7/P$36)*100</f>
        <v>36.735378536549</v>
      </c>
      <c r="S7" s="437">
        <v>538.9</v>
      </c>
      <c r="T7" s="438">
        <v>77825</v>
      </c>
      <c r="U7" s="439">
        <f>(T7/P7-1)*100</f>
        <v>12.814379937667608</v>
      </c>
      <c r="V7" s="440">
        <f>(T7/T$36)*100</f>
        <v>33.060656374568211</v>
      </c>
      <c r="W7" s="441">
        <v>630.1</v>
      </c>
      <c r="X7" s="442">
        <v>92747</v>
      </c>
      <c r="Y7" s="443">
        <f>(X7/T7-1)*100</f>
        <v>19.173787343398651</v>
      </c>
      <c r="Z7" s="444">
        <f>(X7/X$36)*100</f>
        <v>32.820921138772405</v>
      </c>
      <c r="AA7" s="441">
        <v>1213.3</v>
      </c>
      <c r="AB7" s="442">
        <v>176838</v>
      </c>
      <c r="AC7" s="443">
        <f>(AB7/X7-1)*100</f>
        <v>90.667083571436265</v>
      </c>
      <c r="AD7" s="444">
        <f>(AB7/AB$36)*100</f>
        <v>48.551323480557564</v>
      </c>
      <c r="AE7" s="445">
        <v>891.2</v>
      </c>
      <c r="AF7" s="442">
        <v>131536</v>
      </c>
      <c r="AG7" s="439">
        <f>(AF7/AB7-1)*100</f>
        <v>-25.617797079813165</v>
      </c>
      <c r="AH7" s="439">
        <f>(AF7/AF$36)*100</f>
        <v>41.256876878007162</v>
      </c>
      <c r="AI7" s="441">
        <v>820.3</v>
      </c>
      <c r="AJ7" s="442">
        <v>127521</v>
      </c>
      <c r="AK7" s="443">
        <f>(AJ7/AF7-1)*100</f>
        <v>-3.0523963021530265</v>
      </c>
      <c r="AL7" s="444">
        <f>(AJ7/AJ$36)*100</f>
        <v>44.486345813041602</v>
      </c>
      <c r="AM7" s="445">
        <v>802.3</v>
      </c>
      <c r="AN7" s="442">
        <v>126184</v>
      </c>
      <c r="AO7" s="443">
        <f>(AN7/AJ7-1)*100</f>
        <v>-1.0484547643133335</v>
      </c>
      <c r="AP7" s="443">
        <f>(AN7/AN$36)*100</f>
        <v>48.780336943999878</v>
      </c>
      <c r="AQ7" s="446" t="s">
        <v>0</v>
      </c>
      <c r="AR7" s="442">
        <v>125551</v>
      </c>
      <c r="AS7" s="443">
        <f>(AR7/AN7-1)*100</f>
        <v>-0.50164838648323329</v>
      </c>
      <c r="AT7" s="444">
        <f t="shared" ref="AT7:AT22" si="0">(AR7/AR$36)*100</f>
        <v>45.292568542568539</v>
      </c>
      <c r="AU7" s="446" t="s">
        <v>0</v>
      </c>
      <c r="AV7" s="442">
        <v>125877</v>
      </c>
      <c r="AW7" s="443">
        <f>(AV7/AR7-1)*100</f>
        <v>0.25965543882564557</v>
      </c>
      <c r="AX7" s="444">
        <f>(AV7/AV$36)*100</f>
        <v>49.107975359599259</v>
      </c>
      <c r="AY7" s="446" t="s">
        <v>0</v>
      </c>
      <c r="AZ7" s="447">
        <v>146811</v>
      </c>
      <c r="BA7" s="448">
        <f>(AZ7/AV7-1)*100</f>
        <v>16.630520269787176</v>
      </c>
      <c r="BB7" s="449">
        <f>(AZ7/AZ$36)*100</f>
        <v>57.448357092266576</v>
      </c>
      <c r="BC7" s="450" t="s">
        <v>0</v>
      </c>
      <c r="BD7" s="447">
        <v>156874</v>
      </c>
      <c r="BE7" s="974">
        <f>(BD7/AZ7-1)*100</f>
        <v>6.8543910197464752</v>
      </c>
      <c r="BF7" s="452">
        <f>(BD7/BD$36)*100</f>
        <v>64.946882943753053</v>
      </c>
      <c r="BG7" s="446" t="s">
        <v>0</v>
      </c>
      <c r="BH7" s="447">
        <v>169594</v>
      </c>
      <c r="BI7" s="439">
        <f>(BH7/BD7-1)*100</f>
        <v>8.1084182209926414</v>
      </c>
      <c r="BJ7" s="440">
        <f>(BH7/BH$36)*100</f>
        <v>69.378922134131869</v>
      </c>
      <c r="BK7" s="454" t="s">
        <v>0</v>
      </c>
      <c r="BL7" s="816">
        <v>164634</v>
      </c>
      <c r="BM7" s="439">
        <f>(BL7/BH7-1)*100</f>
        <v>-2.92463176763329</v>
      </c>
      <c r="BN7" s="439">
        <f>(BL7/BL$36)*100</f>
        <v>72.461191093427473</v>
      </c>
      <c r="BO7" s="446" t="s">
        <v>0</v>
      </c>
      <c r="BP7" s="816">
        <v>177549</v>
      </c>
      <c r="BQ7" s="439">
        <f>(BP7/BL7-1)*100</f>
        <v>7.8446736397099093</v>
      </c>
      <c r="BR7" s="440">
        <f>(BP7/BP$36)*100</f>
        <v>74.929416977907195</v>
      </c>
      <c r="BS7" s="446" t="s">
        <v>0</v>
      </c>
      <c r="BT7" s="816">
        <v>156631</v>
      </c>
      <c r="BU7" s="439">
        <f>(BT7/BP7-1)*100</f>
        <v>-11.781536364609202</v>
      </c>
      <c r="BV7" s="440">
        <f>(BT7/BT$36)*100</f>
        <v>73.911484213158928</v>
      </c>
      <c r="BW7" s="1137">
        <v>32255</v>
      </c>
      <c r="BX7" s="816">
        <v>35980</v>
      </c>
      <c r="BY7" s="816">
        <v>34701</v>
      </c>
      <c r="BZ7" s="816">
        <v>44812</v>
      </c>
      <c r="CA7" s="816">
        <f>SUM(BW7:BZ7)</f>
        <v>147748</v>
      </c>
      <c r="CB7" s="439">
        <f>(CA7/BT7-1)*100</f>
        <v>-5.6712911237239094</v>
      </c>
      <c r="CC7" s="439">
        <f>(CA7/CA$36)*100</f>
        <v>75.446891018847651</v>
      </c>
      <c r="CD7" s="922">
        <v>35022</v>
      </c>
      <c r="CE7" s="439">
        <f>(CD7/BW7-1)*100</f>
        <v>8.5785149589211009</v>
      </c>
      <c r="CF7" s="816">
        <v>36460</v>
      </c>
      <c r="CG7" s="439">
        <f>(CF7/BX7-1)*100</f>
        <v>1.3340744858254538</v>
      </c>
      <c r="CH7" s="816">
        <v>33709</v>
      </c>
      <c r="CI7" s="439">
        <f>(CH7/BY7-1)*100</f>
        <v>-2.8587072418662318</v>
      </c>
      <c r="CJ7" s="816">
        <v>43252</v>
      </c>
      <c r="CK7" s="439">
        <f>(CJ7/BZ7-1)*100</f>
        <v>-3.4812103900740854</v>
      </c>
      <c r="CL7" s="816">
        <f>+CD7+CF7+CH7+CJ7</f>
        <v>148443</v>
      </c>
      <c r="CM7" s="439">
        <f>(CL7/CA7-1)*100</f>
        <v>0.47039553834908876</v>
      </c>
      <c r="CN7" s="440">
        <f>(CL7/CL$36)*100</f>
        <v>75.146658972897768</v>
      </c>
      <c r="CO7" s="923">
        <v>34294</v>
      </c>
      <c r="CP7" s="439">
        <f>(CO7/CD7-1)*100</f>
        <v>-2.0786933927245732</v>
      </c>
      <c r="CQ7" s="816">
        <v>36070</v>
      </c>
      <c r="CR7" s="974">
        <f>(CQ7/CF7-1)*100</f>
        <v>-1.0696653867251826</v>
      </c>
      <c r="CS7" s="816">
        <v>32956</v>
      </c>
      <c r="CT7" s="974">
        <f>(CS7/CH7-1)*100</f>
        <v>-2.2338247945652534</v>
      </c>
      <c r="CU7" s="816">
        <v>39846</v>
      </c>
      <c r="CV7" s="974">
        <f>(CU7/CJ7-1)*100</f>
        <v>-7.8747803569777179</v>
      </c>
      <c r="CW7" s="816">
        <f>CO7+CQ7+CS7+CU7</f>
        <v>143166</v>
      </c>
      <c r="CX7" s="439">
        <f>(CW7/CL7-1)*100</f>
        <v>-3.5548998605525406</v>
      </c>
      <c r="CY7" s="439">
        <f>(CW7/CW$36)*100</f>
        <v>74.098148307474474</v>
      </c>
      <c r="CZ7" s="922">
        <v>27527</v>
      </c>
      <c r="DA7" s="974">
        <f>(CZ7/CO7-1)*100</f>
        <v>-19.732314690616438</v>
      </c>
      <c r="DB7" s="816">
        <v>35426</v>
      </c>
      <c r="DC7" s="974">
        <f>(DB7/CQ7-1)*100</f>
        <v>-1.7854172442473004</v>
      </c>
      <c r="DD7" s="816">
        <v>31317</v>
      </c>
      <c r="DE7" s="974">
        <f>(DD7/CS7-1)*100</f>
        <v>-4.9732977303070802</v>
      </c>
      <c r="DF7" s="816">
        <v>37538</v>
      </c>
      <c r="DG7" s="974">
        <f>(DF7/CU7-1)*100</f>
        <v>-5.7923003563720377</v>
      </c>
      <c r="DH7" s="816">
        <f>CZ7+DB7+DD7+DF7</f>
        <v>131808</v>
      </c>
      <c r="DI7" s="439">
        <f>(DH7/CW7-1)*100</f>
        <v>-7.9334478856711748</v>
      </c>
      <c r="DJ7" s="440">
        <f>(DH7/DH$36)*100</f>
        <v>66.772200874493791</v>
      </c>
      <c r="DK7" s="923">
        <v>26118</v>
      </c>
      <c r="DL7" s="974">
        <f>(DK7/CZ7-1)*100</f>
        <v>-5.1186108184691381</v>
      </c>
      <c r="DM7" s="816">
        <v>34445</v>
      </c>
      <c r="DN7" s="974">
        <f>(DM7/DB7-1)*100</f>
        <v>-2.7691525997854738</v>
      </c>
      <c r="DO7" s="816">
        <v>32204</v>
      </c>
      <c r="DP7" s="974">
        <f>(DO7/DD7-1)*100</f>
        <v>2.8323274898617301</v>
      </c>
      <c r="DQ7" s="816">
        <v>41371</v>
      </c>
      <c r="DR7" s="974">
        <f>(DQ7/DF7-1)*100</f>
        <v>10.210986200650019</v>
      </c>
      <c r="DS7" s="816">
        <f>DK7+DM7+DO7+DQ7</f>
        <v>134138</v>
      </c>
      <c r="DT7" s="439">
        <f>(DS7/DH7-1)*100</f>
        <v>1.7677227482398639</v>
      </c>
      <c r="DU7" s="439">
        <f>(DS7/DS$36)*100</f>
        <v>66.878134909114976</v>
      </c>
      <c r="DV7" s="922">
        <v>29942</v>
      </c>
      <c r="DW7" s="974">
        <f>(DV7/DK7-1)*100</f>
        <v>14.641243586798369</v>
      </c>
      <c r="DX7" s="816">
        <v>37546</v>
      </c>
      <c r="DY7" s="974">
        <f>(DX7/DM7-1)*100</f>
        <v>9.0027580200319424</v>
      </c>
      <c r="DZ7" s="923">
        <v>35540</v>
      </c>
      <c r="EA7" s="439">
        <f>(DZ7/DO7-1)*100</f>
        <v>10.358961619674577</v>
      </c>
      <c r="EB7" s="816">
        <v>42019</v>
      </c>
      <c r="EC7" s="974">
        <f>(EB7/DQ7-1)*100</f>
        <v>1.5663145681757751</v>
      </c>
      <c r="ED7" s="816">
        <f>DV7+DX7+DZ7+EB7</f>
        <v>145047</v>
      </c>
      <c r="EE7" s="439">
        <f>(ED7/DS7-1)*100</f>
        <v>8.1326693405298975</v>
      </c>
      <c r="EF7" s="440">
        <f>(ED7/ED$36)*100</f>
        <v>71.525361590598152</v>
      </c>
      <c r="EG7" s="922">
        <v>33639</v>
      </c>
      <c r="EH7" s="974">
        <f>(EG7/DV7-1)*100</f>
        <v>12.347204595551409</v>
      </c>
      <c r="EI7" s="816">
        <v>36994</v>
      </c>
      <c r="EJ7" s="974">
        <f>(EI7/DX7-1)*100</f>
        <v>-1.4701965588877597</v>
      </c>
      <c r="EK7" s="816">
        <v>34073</v>
      </c>
      <c r="EL7" s="974">
        <f>(EK7/DZ7-1)*100</f>
        <v>-4.1277433877321297</v>
      </c>
      <c r="EM7" s="923">
        <v>43678</v>
      </c>
      <c r="EN7" s="974">
        <f>(EM7/EB7-1)*100</f>
        <v>3.9482139032342545</v>
      </c>
      <c r="EO7" s="816">
        <f>EG7+EI7+EK7+EM7</f>
        <v>148384</v>
      </c>
      <c r="EP7" s="439">
        <f>(EO7/ED7-1)*100</f>
        <v>2.3006335877336248</v>
      </c>
      <c r="EQ7" s="440">
        <f>(EO7/EO$36)*100</f>
        <v>71.69403950537037</v>
      </c>
      <c r="ER7" s="922">
        <v>27808</v>
      </c>
      <c r="ES7" s="974">
        <f>(ER7/EG7-1)*100</f>
        <v>-17.334046790927193</v>
      </c>
      <c r="ET7" s="885">
        <v>35163</v>
      </c>
      <c r="EU7" s="974">
        <f>(ET7/EI7-1)*100</f>
        <v>-4.9494512623668658</v>
      </c>
      <c r="EV7" s="885">
        <v>32869</v>
      </c>
      <c r="EW7" s="974">
        <f>(EV7/EK7-1)*100</f>
        <v>-3.5335896457605709</v>
      </c>
      <c r="EX7" s="923">
        <v>43375</v>
      </c>
      <c r="EY7" s="974">
        <f>(EX7/EM7-1)*100</f>
        <v>-0.69371308210083305</v>
      </c>
      <c r="EZ7" s="816">
        <f>ER7+ET7+EV7+EX7</f>
        <v>139215</v>
      </c>
      <c r="FA7" s="439">
        <f>(EZ7/EO7-1)*100</f>
        <v>-6.1792376536553784</v>
      </c>
      <c r="FB7" s="440">
        <f>(EZ7/EZ$36)*100</f>
        <v>72.334145085625778</v>
      </c>
      <c r="FC7" s="923">
        <v>30697</v>
      </c>
      <c r="FD7" s="439">
        <f>(FC7/ER7-1)*100</f>
        <v>10.389096662830832</v>
      </c>
      <c r="FE7" s="1138">
        <v>36142</v>
      </c>
      <c r="FF7" s="439">
        <f>(FE7/ET7-1)*100</f>
        <v>2.7841765492136572</v>
      </c>
      <c r="FG7" s="1051">
        <v>30764</v>
      </c>
      <c r="FH7" s="439">
        <f>(FG7/EV7-1)*100</f>
        <v>-6.4042106544160209</v>
      </c>
      <c r="FI7" s="816">
        <v>41849</v>
      </c>
      <c r="FJ7" s="974">
        <f>(FI7/EX7-1)*100</f>
        <v>-3.5181556195965413</v>
      </c>
      <c r="FK7" s="816">
        <f>FC7+FE7+FG7+FI7</f>
        <v>139452</v>
      </c>
      <c r="FL7" s="439">
        <f>(FK7/EZ7-1)*100</f>
        <v>0.17024027583234513</v>
      </c>
      <c r="FM7" s="440">
        <f>(FK7/FK$36)*100</f>
        <v>69.645131312019089</v>
      </c>
      <c r="FN7" s="1021">
        <v>40600</v>
      </c>
      <c r="FO7" s="439">
        <f>(FN7/FC7-1)*100</f>
        <v>32.26048148027494</v>
      </c>
      <c r="FP7" s="1139">
        <v>45323</v>
      </c>
      <c r="FQ7" s="439">
        <f>(FP7/FE7-1)*100</f>
        <v>25.402578717281841</v>
      </c>
      <c r="FR7" s="1051">
        <v>39217</v>
      </c>
      <c r="FS7" s="439">
        <f>(FR7/FG7-1)*100</f>
        <v>27.476921076583018</v>
      </c>
      <c r="FT7" s="816">
        <v>46402</v>
      </c>
      <c r="FU7" s="974">
        <f>(FT7/FI7-1)*100</f>
        <v>10.879590910177072</v>
      </c>
      <c r="FV7" s="816">
        <f>FN7+FP7+FR7+FT7</f>
        <v>171542</v>
      </c>
      <c r="FW7" s="439">
        <f>(FV7/FK7-1)*100</f>
        <v>23.011502165619714</v>
      </c>
      <c r="FX7" s="440">
        <f>(FV7/FV$36)*100</f>
        <v>69.950523719977241</v>
      </c>
      <c r="FY7" s="1021">
        <v>33684</v>
      </c>
      <c r="FZ7" s="440">
        <f>(FY7/FN7-1)*100</f>
        <v>-17.034482758620694</v>
      </c>
    </row>
    <row r="8" spans="1:182" ht="33" customHeight="1">
      <c r="A8" s="801"/>
      <c r="B8" s="459" t="s">
        <v>77</v>
      </c>
      <c r="C8" s="460">
        <v>275.8</v>
      </c>
      <c r="D8" s="461">
        <v>71710</v>
      </c>
      <c r="E8" s="462">
        <v>8.3000000000000007</v>
      </c>
      <c r="F8" s="462">
        <f t="shared" ref="F8:F22" si="1">(D8/D$36)*100</f>
        <v>25.398455762555784</v>
      </c>
      <c r="G8" s="463">
        <v>211.9</v>
      </c>
      <c r="H8" s="461">
        <v>53475</v>
      </c>
      <c r="I8" s="462">
        <f t="shared" ref="I8:I18" si="2">(H8/D8-1)*100</f>
        <v>-25.428810486682472</v>
      </c>
      <c r="J8" s="462">
        <f t="shared" ref="J8:J22" si="3">(H8/H$36)*100</f>
        <v>22.207594810545025</v>
      </c>
      <c r="K8" s="463">
        <v>200.7</v>
      </c>
      <c r="L8" s="461">
        <v>41521</v>
      </c>
      <c r="M8" s="464">
        <f t="shared" ref="M8:M18" si="4">(L8/H8-1)*100</f>
        <v>-22.354371201496026</v>
      </c>
      <c r="N8" s="464">
        <f t="shared" ref="N8:N22" si="5">(L8/L$36)*100</f>
        <v>21.434176156602</v>
      </c>
      <c r="O8" s="463">
        <v>188.4</v>
      </c>
      <c r="P8" s="461">
        <v>35644</v>
      </c>
      <c r="Q8" s="462">
        <f t="shared" ref="Q8:Q18" si="6">(P8/L8-1)*100</f>
        <v>-14.154283374677878</v>
      </c>
      <c r="R8" s="462">
        <f t="shared" ref="R8:R22" si="7">(P8/P$36)*100</f>
        <v>18.980877474186453</v>
      </c>
      <c r="S8" s="465">
        <v>226</v>
      </c>
      <c r="T8" s="466">
        <v>40341</v>
      </c>
      <c r="U8" s="467">
        <f t="shared" ref="U8:U22" si="8">(T8/P8-1)*100</f>
        <v>13.177533385703066</v>
      </c>
      <c r="V8" s="468">
        <f t="shared" ref="V8:V22" si="9">(T8/T$36)*100</f>
        <v>17.13716593390885</v>
      </c>
      <c r="W8" s="469">
        <v>267.10000000000002</v>
      </c>
      <c r="X8" s="470">
        <v>48274</v>
      </c>
      <c r="Y8" s="471">
        <f t="shared" ref="Y8:Y22" si="10">(X8/T8-1)*100</f>
        <v>19.664857093279785</v>
      </c>
      <c r="Z8" s="472">
        <f t="shared" ref="Z8:Z22" si="11">(X8/X$36)*100</f>
        <v>17.083001574747421</v>
      </c>
      <c r="AA8" s="469">
        <v>517</v>
      </c>
      <c r="AB8" s="470">
        <v>90018</v>
      </c>
      <c r="AC8" s="471">
        <f t="shared" ref="AC8:AC22" si="12">(AB8/X8-1)*100</f>
        <v>86.473049674773165</v>
      </c>
      <c r="AD8" s="472">
        <f t="shared" ref="AD8:AD22" si="13">(AB8/AB$36)*100</f>
        <v>24.71467126450667</v>
      </c>
      <c r="AE8" s="473">
        <v>395.6</v>
      </c>
      <c r="AF8" s="474">
        <v>70650</v>
      </c>
      <c r="AG8" s="471">
        <f t="shared" ref="AG8:AG18" si="14">(AF8/AB8-1)*100</f>
        <v>-21.515696860627877</v>
      </c>
      <c r="AH8" s="471">
        <f t="shared" ref="AH8:AH22" si="15">(AF8/AF$36)*100</f>
        <v>22.159700397086777</v>
      </c>
      <c r="AI8" s="475">
        <v>371.8</v>
      </c>
      <c r="AJ8" s="474">
        <v>69965</v>
      </c>
      <c r="AK8" s="471">
        <f t="shared" ref="AK8:AK18" si="16">(AJ8/AF8-1)*100</f>
        <v>-0.96956829440906223</v>
      </c>
      <c r="AL8" s="472">
        <f t="shared" ref="AL8:AL22" si="17">(AJ8/AJ$36)*100</f>
        <v>24.407644112024336</v>
      </c>
      <c r="AM8" s="473">
        <v>373.3</v>
      </c>
      <c r="AN8" s="474">
        <v>69518</v>
      </c>
      <c r="AO8" s="471">
        <f t="shared" ref="AO8:AO18" si="18">(AN8/AJ8-1)*100</f>
        <v>-0.63889087400843536</v>
      </c>
      <c r="AP8" s="471">
        <f t="shared" ref="AP8:AP22" si="19">(AN8/AN$36)*100</f>
        <v>26.874337980036955</v>
      </c>
      <c r="AQ8" s="476" t="s">
        <v>0</v>
      </c>
      <c r="AR8" s="474">
        <v>66695</v>
      </c>
      <c r="AS8" s="471">
        <f t="shared" ref="AS8:AS18" si="20">(AR8/AN8-1)*100</f>
        <v>-4.0608187807474323</v>
      </c>
      <c r="AT8" s="472">
        <f t="shared" si="0"/>
        <v>24.06024531024531</v>
      </c>
      <c r="AU8" s="476" t="s">
        <v>0</v>
      </c>
      <c r="AV8" s="474">
        <v>64479</v>
      </c>
      <c r="AW8" s="471">
        <f>(AV8/AR8-1)*100</f>
        <v>-3.3225879001424374</v>
      </c>
      <c r="AX8" s="472">
        <f>(AV8/AV$36)*100</f>
        <v>25.154977821298573</v>
      </c>
      <c r="AY8" s="477" t="s">
        <v>0</v>
      </c>
      <c r="AZ8" s="478">
        <v>70268</v>
      </c>
      <c r="BA8" s="479">
        <f>(AZ8/AV8-1)*100</f>
        <v>8.9781169062795652</v>
      </c>
      <c r="BB8" s="480">
        <f>(AZ8/AZ$36)*100</f>
        <v>27.496448877532252</v>
      </c>
      <c r="BC8" s="481" t="s">
        <v>0</v>
      </c>
      <c r="BD8" s="478">
        <v>74290</v>
      </c>
      <c r="BE8" s="479">
        <f>(BD8/AZ8-1)*100</f>
        <v>5.7238003073945443</v>
      </c>
      <c r="BF8" s="482">
        <f>(BD8/BD$36)*100</f>
        <v>30.756555795679425</v>
      </c>
      <c r="BG8" s="477" t="s">
        <v>0</v>
      </c>
      <c r="BH8" s="483" t="s">
        <v>0</v>
      </c>
      <c r="BI8" s="484" t="s">
        <v>1</v>
      </c>
      <c r="BJ8" s="485" t="s">
        <v>1</v>
      </c>
      <c r="BK8" s="486" t="s">
        <v>0</v>
      </c>
      <c r="BL8" s="487" t="s">
        <v>0</v>
      </c>
      <c r="BM8" s="484" t="s">
        <v>1</v>
      </c>
      <c r="BN8" s="488" t="s">
        <v>1</v>
      </c>
      <c r="BO8" s="477" t="s">
        <v>0</v>
      </c>
      <c r="BP8" s="487" t="s">
        <v>0</v>
      </c>
      <c r="BQ8" s="484" t="s">
        <v>1</v>
      </c>
      <c r="BR8" s="485" t="s">
        <v>1</v>
      </c>
      <c r="BS8" s="477" t="s">
        <v>0</v>
      </c>
      <c r="BT8" s="487" t="s">
        <v>0</v>
      </c>
      <c r="BU8" s="484" t="s">
        <v>1</v>
      </c>
      <c r="BV8" s="485" t="s">
        <v>1</v>
      </c>
      <c r="BW8" s="489" t="s">
        <v>0</v>
      </c>
      <c r="BX8" s="487" t="s">
        <v>0</v>
      </c>
      <c r="BY8" s="487" t="s">
        <v>0</v>
      </c>
      <c r="BZ8" s="487" t="s">
        <v>0</v>
      </c>
      <c r="CA8" s="487" t="s">
        <v>0</v>
      </c>
      <c r="CB8" s="484" t="s">
        <v>1</v>
      </c>
      <c r="CC8" s="488" t="s">
        <v>1</v>
      </c>
      <c r="CD8" s="490" t="s">
        <v>0</v>
      </c>
      <c r="CE8" s="484" t="s">
        <v>1</v>
      </c>
      <c r="CF8" s="487" t="s">
        <v>0</v>
      </c>
      <c r="CG8" s="484" t="s">
        <v>1</v>
      </c>
      <c r="CH8" s="487" t="s">
        <v>0</v>
      </c>
      <c r="CI8" s="484" t="s">
        <v>1</v>
      </c>
      <c r="CJ8" s="487" t="s">
        <v>0</v>
      </c>
      <c r="CK8" s="484" t="s">
        <v>1</v>
      </c>
      <c r="CL8" s="487" t="s">
        <v>0</v>
      </c>
      <c r="CM8" s="484" t="s">
        <v>1</v>
      </c>
      <c r="CN8" s="485" t="s">
        <v>1</v>
      </c>
      <c r="CO8" s="491" t="s">
        <v>0</v>
      </c>
      <c r="CP8" s="484" t="s">
        <v>1</v>
      </c>
      <c r="CQ8" s="487" t="s">
        <v>0</v>
      </c>
      <c r="CR8" s="484" t="s">
        <v>1</v>
      </c>
      <c r="CS8" s="487" t="s">
        <v>0</v>
      </c>
      <c r="CT8" s="484" t="s">
        <v>1</v>
      </c>
      <c r="CU8" s="487" t="s">
        <v>0</v>
      </c>
      <c r="CV8" s="484" t="s">
        <v>1</v>
      </c>
      <c r="CW8" s="487" t="s">
        <v>0</v>
      </c>
      <c r="CX8" s="484" t="s">
        <v>1</v>
      </c>
      <c r="CY8" s="488" t="s">
        <v>1</v>
      </c>
      <c r="CZ8" s="490" t="s">
        <v>0</v>
      </c>
      <c r="DA8" s="484" t="s">
        <v>1</v>
      </c>
      <c r="DB8" s="487" t="s">
        <v>0</v>
      </c>
      <c r="DC8" s="484" t="s">
        <v>1</v>
      </c>
      <c r="DD8" s="487" t="s">
        <v>0</v>
      </c>
      <c r="DE8" s="484" t="s">
        <v>1</v>
      </c>
      <c r="DF8" s="487" t="s">
        <v>0</v>
      </c>
      <c r="DG8" s="484" t="s">
        <v>1</v>
      </c>
      <c r="DH8" s="487" t="s">
        <v>0</v>
      </c>
      <c r="DI8" s="484" t="s">
        <v>1</v>
      </c>
      <c r="DJ8" s="485" t="s">
        <v>1</v>
      </c>
      <c r="DK8" s="491" t="s">
        <v>0</v>
      </c>
      <c r="DL8" s="484" t="s">
        <v>1</v>
      </c>
      <c r="DM8" s="487" t="s">
        <v>0</v>
      </c>
      <c r="DN8" s="484" t="s">
        <v>1</v>
      </c>
      <c r="DO8" s="487" t="s">
        <v>0</v>
      </c>
      <c r="DP8" s="484" t="s">
        <v>1</v>
      </c>
      <c r="DQ8" s="487" t="s">
        <v>0</v>
      </c>
      <c r="DR8" s="484" t="s">
        <v>1</v>
      </c>
      <c r="DS8" s="487" t="s">
        <v>0</v>
      </c>
      <c r="DT8" s="484" t="s">
        <v>1</v>
      </c>
      <c r="DU8" s="488" t="s">
        <v>1</v>
      </c>
      <c r="DV8" s="490" t="s">
        <v>0</v>
      </c>
      <c r="DW8" s="484" t="s">
        <v>1</v>
      </c>
      <c r="DX8" s="487" t="s">
        <v>0</v>
      </c>
      <c r="DY8" s="484" t="s">
        <v>1</v>
      </c>
      <c r="DZ8" s="491" t="s">
        <v>0</v>
      </c>
      <c r="EA8" s="488" t="s">
        <v>1</v>
      </c>
      <c r="EB8" s="487" t="s">
        <v>0</v>
      </c>
      <c r="EC8" s="484" t="s">
        <v>1</v>
      </c>
      <c r="ED8" s="487" t="s">
        <v>0</v>
      </c>
      <c r="EE8" s="484" t="s">
        <v>1</v>
      </c>
      <c r="EF8" s="485" t="s">
        <v>1</v>
      </c>
      <c r="EG8" s="490" t="s">
        <v>0</v>
      </c>
      <c r="EH8" s="484" t="s">
        <v>1</v>
      </c>
      <c r="EI8" s="487" t="s">
        <v>0</v>
      </c>
      <c r="EJ8" s="484" t="s">
        <v>1</v>
      </c>
      <c r="EK8" s="487" t="s">
        <v>0</v>
      </c>
      <c r="EL8" s="484" t="s">
        <v>1</v>
      </c>
      <c r="EM8" s="491" t="s">
        <v>0</v>
      </c>
      <c r="EN8" s="484" t="s">
        <v>1</v>
      </c>
      <c r="EO8" s="487" t="s">
        <v>0</v>
      </c>
      <c r="EP8" s="484" t="s">
        <v>1</v>
      </c>
      <c r="EQ8" s="485" t="s">
        <v>1</v>
      </c>
      <c r="ER8" s="490" t="s">
        <v>0</v>
      </c>
      <c r="ES8" s="484" t="s">
        <v>1</v>
      </c>
      <c r="ET8" s="838" t="s">
        <v>0</v>
      </c>
      <c r="EU8" s="484" t="s">
        <v>1</v>
      </c>
      <c r="EV8" s="864" t="s">
        <v>0</v>
      </c>
      <c r="EW8" s="484" t="s">
        <v>1</v>
      </c>
      <c r="EX8" s="491" t="s">
        <v>0</v>
      </c>
      <c r="EY8" s="484" t="s">
        <v>1</v>
      </c>
      <c r="EZ8" s="487" t="s">
        <v>0</v>
      </c>
      <c r="FA8" s="484" t="s">
        <v>1</v>
      </c>
      <c r="FB8" s="485" t="s">
        <v>1</v>
      </c>
      <c r="FC8" s="1071" t="s">
        <v>0</v>
      </c>
      <c r="FD8" s="488" t="s">
        <v>1</v>
      </c>
      <c r="FE8" s="506" t="s">
        <v>0</v>
      </c>
      <c r="FF8" s="488" t="s">
        <v>1</v>
      </c>
      <c r="FG8" s="965" t="s">
        <v>0</v>
      </c>
      <c r="FH8" s="488" t="s">
        <v>1</v>
      </c>
      <c r="FI8" s="487" t="s">
        <v>0</v>
      </c>
      <c r="FJ8" s="484" t="s">
        <v>1</v>
      </c>
      <c r="FK8" s="487" t="s">
        <v>0</v>
      </c>
      <c r="FL8" s="484" t="s">
        <v>1</v>
      </c>
      <c r="FM8" s="485" t="s">
        <v>1</v>
      </c>
      <c r="FN8" s="1007" t="s">
        <v>0</v>
      </c>
      <c r="FO8" s="488" t="s">
        <v>1</v>
      </c>
      <c r="FP8" s="1069" t="s">
        <v>0</v>
      </c>
      <c r="FQ8" s="488" t="s">
        <v>1</v>
      </c>
      <c r="FR8" s="506" t="s">
        <v>0</v>
      </c>
      <c r="FS8" s="488" t="s">
        <v>1</v>
      </c>
      <c r="FT8" s="1100" t="s">
        <v>0</v>
      </c>
      <c r="FU8" s="484" t="s">
        <v>1</v>
      </c>
      <c r="FV8" s="487" t="s">
        <v>0</v>
      </c>
      <c r="FW8" s="484" t="s">
        <v>1</v>
      </c>
      <c r="FX8" s="485" t="s">
        <v>1</v>
      </c>
      <c r="FY8" s="1140" t="s">
        <v>0</v>
      </c>
      <c r="FZ8" s="485" t="s">
        <v>1</v>
      </c>
    </row>
    <row r="9" spans="1:182" ht="33" customHeight="1">
      <c r="A9" s="801"/>
      <c r="B9" s="492" t="s">
        <v>78</v>
      </c>
      <c r="C9" s="460">
        <v>176.3</v>
      </c>
      <c r="D9" s="461">
        <v>21046</v>
      </c>
      <c r="E9" s="462">
        <v>7.2</v>
      </c>
      <c r="F9" s="462">
        <f t="shared" si="1"/>
        <v>7.4541333144435784</v>
      </c>
      <c r="G9" s="463">
        <v>144.30000000000001</v>
      </c>
      <c r="H9" s="461">
        <v>17781</v>
      </c>
      <c r="I9" s="462">
        <f t="shared" si="2"/>
        <v>-15.513636795590614</v>
      </c>
      <c r="J9" s="462">
        <f t="shared" si="3"/>
        <v>7.3842588747321383</v>
      </c>
      <c r="K9" s="463">
        <v>160.9</v>
      </c>
      <c r="L9" s="461">
        <v>20153</v>
      </c>
      <c r="M9" s="464">
        <f t="shared" si="4"/>
        <v>13.340082110117546</v>
      </c>
      <c r="N9" s="464">
        <f t="shared" si="5"/>
        <v>10.403481421064043</v>
      </c>
      <c r="O9" s="463">
        <v>162.1</v>
      </c>
      <c r="P9" s="461">
        <v>19213</v>
      </c>
      <c r="Q9" s="462">
        <f t="shared" si="6"/>
        <v>-4.6643179675482589</v>
      </c>
      <c r="R9" s="462">
        <f t="shared" si="7"/>
        <v>10.23116369968422</v>
      </c>
      <c r="S9" s="465">
        <v>194.2</v>
      </c>
      <c r="T9" s="466">
        <v>22470</v>
      </c>
      <c r="U9" s="467">
        <f t="shared" si="8"/>
        <v>16.95206370686515</v>
      </c>
      <c r="V9" s="468">
        <f t="shared" si="9"/>
        <v>9.545428188069998</v>
      </c>
      <c r="W9" s="469">
        <v>219.7</v>
      </c>
      <c r="X9" s="470">
        <v>26130</v>
      </c>
      <c r="Y9" s="471">
        <f t="shared" si="10"/>
        <v>16.288384512683574</v>
      </c>
      <c r="Z9" s="472">
        <f t="shared" si="11"/>
        <v>9.2467753065449347</v>
      </c>
      <c r="AA9" s="469">
        <v>441.1</v>
      </c>
      <c r="AB9" s="470">
        <v>54304</v>
      </c>
      <c r="AC9" s="471">
        <f t="shared" si="12"/>
        <v>107.82242632988903</v>
      </c>
      <c r="AD9" s="472">
        <f t="shared" si="13"/>
        <v>14.90930156577318</v>
      </c>
      <c r="AE9" s="493">
        <v>306.39999999999998</v>
      </c>
      <c r="AF9" s="470">
        <v>37399</v>
      </c>
      <c r="AG9" s="471">
        <f t="shared" si="14"/>
        <v>-31.130303476723633</v>
      </c>
      <c r="AH9" s="471">
        <f t="shared" si="15"/>
        <v>11.730369924283769</v>
      </c>
      <c r="AI9" s="469">
        <v>288.89999999999998</v>
      </c>
      <c r="AJ9" s="470">
        <v>36455</v>
      </c>
      <c r="AK9" s="471">
        <f t="shared" si="16"/>
        <v>-2.5241316612743647</v>
      </c>
      <c r="AL9" s="472">
        <f t="shared" si="17"/>
        <v>12.717511128476341</v>
      </c>
      <c r="AM9" s="493">
        <v>274.8</v>
      </c>
      <c r="AN9" s="470">
        <v>36186</v>
      </c>
      <c r="AO9" s="471">
        <f t="shared" si="18"/>
        <v>-0.73789603620902922</v>
      </c>
      <c r="AP9" s="471">
        <f t="shared" si="19"/>
        <v>13.988820077470832</v>
      </c>
      <c r="AQ9" s="494" t="s">
        <v>0</v>
      </c>
      <c r="AR9" s="470">
        <v>36583</v>
      </c>
      <c r="AS9" s="471">
        <f t="shared" si="20"/>
        <v>1.0971093793179731</v>
      </c>
      <c r="AT9" s="472">
        <f t="shared" si="0"/>
        <v>13.197330447330447</v>
      </c>
      <c r="AU9" s="494" t="s">
        <v>0</v>
      </c>
      <c r="AV9" s="470">
        <v>38853</v>
      </c>
      <c r="AW9" s="471">
        <f>(AV9/AR9-1)*100</f>
        <v>6.2050679277259935</v>
      </c>
      <c r="AX9" s="472">
        <f>(AV9/AV$36)*100</f>
        <v>15.157591670015256</v>
      </c>
      <c r="AY9" s="495" t="s">
        <v>0</v>
      </c>
      <c r="AZ9" s="496">
        <v>49717</v>
      </c>
      <c r="BA9" s="497">
        <f>(AZ9/AV9-1)*100</f>
        <v>27.961804751241857</v>
      </c>
      <c r="BB9" s="498">
        <f>(AZ9/AZ$36)*100</f>
        <v>19.454672807597643</v>
      </c>
      <c r="BC9" s="499" t="s">
        <v>0</v>
      </c>
      <c r="BD9" s="496">
        <v>55901</v>
      </c>
      <c r="BE9" s="497">
        <f>(BD9/AZ9-1)*100</f>
        <v>12.438401351650331</v>
      </c>
      <c r="BF9" s="500">
        <f>(BD9/BD$36)*100</f>
        <v>23.143387071399591</v>
      </c>
      <c r="BG9" s="495" t="s">
        <v>0</v>
      </c>
      <c r="BH9" s="501" t="s">
        <v>0</v>
      </c>
      <c r="BI9" s="502" t="s">
        <v>1</v>
      </c>
      <c r="BJ9" s="503" t="s">
        <v>1</v>
      </c>
      <c r="BK9" s="489" t="s">
        <v>0</v>
      </c>
      <c r="BL9" s="487" t="s">
        <v>0</v>
      </c>
      <c r="BM9" s="502" t="s">
        <v>1</v>
      </c>
      <c r="BN9" s="504" t="s">
        <v>1</v>
      </c>
      <c r="BO9" s="495" t="s">
        <v>0</v>
      </c>
      <c r="BP9" s="487" t="s">
        <v>0</v>
      </c>
      <c r="BQ9" s="502" t="s">
        <v>1</v>
      </c>
      <c r="BR9" s="503" t="s">
        <v>1</v>
      </c>
      <c r="BS9" s="495" t="s">
        <v>0</v>
      </c>
      <c r="BT9" s="487" t="s">
        <v>0</v>
      </c>
      <c r="BU9" s="502" t="s">
        <v>1</v>
      </c>
      <c r="BV9" s="503" t="s">
        <v>1</v>
      </c>
      <c r="BW9" s="489" t="s">
        <v>0</v>
      </c>
      <c r="BX9" s="487" t="s">
        <v>0</v>
      </c>
      <c r="BY9" s="487" t="s">
        <v>0</v>
      </c>
      <c r="BZ9" s="487" t="s">
        <v>0</v>
      </c>
      <c r="CA9" s="487" t="s">
        <v>0</v>
      </c>
      <c r="CB9" s="502" t="s">
        <v>1</v>
      </c>
      <c r="CC9" s="504" t="s">
        <v>1</v>
      </c>
      <c r="CD9" s="490" t="s">
        <v>0</v>
      </c>
      <c r="CE9" s="502" t="s">
        <v>1</v>
      </c>
      <c r="CF9" s="487" t="s">
        <v>0</v>
      </c>
      <c r="CG9" s="502" t="s">
        <v>1</v>
      </c>
      <c r="CH9" s="487" t="s">
        <v>0</v>
      </c>
      <c r="CI9" s="502" t="s">
        <v>1</v>
      </c>
      <c r="CJ9" s="487" t="s">
        <v>0</v>
      </c>
      <c r="CK9" s="502" t="s">
        <v>1</v>
      </c>
      <c r="CL9" s="487" t="s">
        <v>0</v>
      </c>
      <c r="CM9" s="502" t="s">
        <v>1</v>
      </c>
      <c r="CN9" s="503" t="s">
        <v>1</v>
      </c>
      <c r="CO9" s="491" t="s">
        <v>0</v>
      </c>
      <c r="CP9" s="502" t="s">
        <v>1</v>
      </c>
      <c r="CQ9" s="487" t="s">
        <v>0</v>
      </c>
      <c r="CR9" s="502" t="s">
        <v>1</v>
      </c>
      <c r="CS9" s="487" t="s">
        <v>0</v>
      </c>
      <c r="CT9" s="502" t="s">
        <v>1</v>
      </c>
      <c r="CU9" s="487" t="s">
        <v>0</v>
      </c>
      <c r="CV9" s="502" t="s">
        <v>1</v>
      </c>
      <c r="CW9" s="487" t="s">
        <v>0</v>
      </c>
      <c r="CX9" s="502" t="s">
        <v>1</v>
      </c>
      <c r="CY9" s="504" t="s">
        <v>1</v>
      </c>
      <c r="CZ9" s="490" t="s">
        <v>0</v>
      </c>
      <c r="DA9" s="502" t="s">
        <v>1</v>
      </c>
      <c r="DB9" s="487" t="s">
        <v>0</v>
      </c>
      <c r="DC9" s="502" t="s">
        <v>1</v>
      </c>
      <c r="DD9" s="487" t="s">
        <v>0</v>
      </c>
      <c r="DE9" s="502" t="s">
        <v>1</v>
      </c>
      <c r="DF9" s="487" t="s">
        <v>0</v>
      </c>
      <c r="DG9" s="502" t="s">
        <v>1</v>
      </c>
      <c r="DH9" s="487" t="s">
        <v>0</v>
      </c>
      <c r="DI9" s="502" t="s">
        <v>1</v>
      </c>
      <c r="DJ9" s="503" t="s">
        <v>1</v>
      </c>
      <c r="DK9" s="491" t="s">
        <v>0</v>
      </c>
      <c r="DL9" s="502" t="s">
        <v>1</v>
      </c>
      <c r="DM9" s="487" t="s">
        <v>0</v>
      </c>
      <c r="DN9" s="502" t="s">
        <v>1</v>
      </c>
      <c r="DO9" s="487" t="s">
        <v>0</v>
      </c>
      <c r="DP9" s="502" t="s">
        <v>1</v>
      </c>
      <c r="DQ9" s="487" t="s">
        <v>0</v>
      </c>
      <c r="DR9" s="502" t="s">
        <v>1</v>
      </c>
      <c r="DS9" s="491" t="s">
        <v>0</v>
      </c>
      <c r="DT9" s="502" t="s">
        <v>1</v>
      </c>
      <c r="DU9" s="504" t="s">
        <v>1</v>
      </c>
      <c r="DV9" s="490" t="s">
        <v>0</v>
      </c>
      <c r="DW9" s="502" t="s">
        <v>1</v>
      </c>
      <c r="DX9" s="487" t="s">
        <v>0</v>
      </c>
      <c r="DY9" s="502" t="s">
        <v>1</v>
      </c>
      <c r="DZ9" s="491" t="s">
        <v>0</v>
      </c>
      <c r="EA9" s="504" t="s">
        <v>1</v>
      </c>
      <c r="EB9" s="487" t="s">
        <v>0</v>
      </c>
      <c r="EC9" s="502" t="s">
        <v>1</v>
      </c>
      <c r="ED9" s="487" t="s">
        <v>0</v>
      </c>
      <c r="EE9" s="502" t="s">
        <v>1</v>
      </c>
      <c r="EF9" s="503" t="s">
        <v>1</v>
      </c>
      <c r="EG9" s="490" t="s">
        <v>0</v>
      </c>
      <c r="EH9" s="502" t="s">
        <v>1</v>
      </c>
      <c r="EI9" s="487" t="s">
        <v>0</v>
      </c>
      <c r="EJ9" s="502" t="s">
        <v>1</v>
      </c>
      <c r="EK9" s="487" t="s">
        <v>0</v>
      </c>
      <c r="EL9" s="502" t="s">
        <v>1</v>
      </c>
      <c r="EM9" s="491" t="s">
        <v>0</v>
      </c>
      <c r="EN9" s="502" t="s">
        <v>1</v>
      </c>
      <c r="EO9" s="487" t="s">
        <v>0</v>
      </c>
      <c r="EP9" s="502" t="s">
        <v>1</v>
      </c>
      <c r="EQ9" s="503" t="s">
        <v>1</v>
      </c>
      <c r="ER9" s="490" t="s">
        <v>0</v>
      </c>
      <c r="ES9" s="502" t="s">
        <v>1</v>
      </c>
      <c r="ET9" s="838" t="s">
        <v>0</v>
      </c>
      <c r="EU9" s="502" t="s">
        <v>1</v>
      </c>
      <c r="EV9" s="864" t="s">
        <v>0</v>
      </c>
      <c r="EW9" s="502" t="s">
        <v>1</v>
      </c>
      <c r="EX9" s="491" t="s">
        <v>0</v>
      </c>
      <c r="EY9" s="502" t="s">
        <v>1</v>
      </c>
      <c r="EZ9" s="487" t="s">
        <v>0</v>
      </c>
      <c r="FA9" s="502" t="s">
        <v>1</v>
      </c>
      <c r="FB9" s="503" t="s">
        <v>1</v>
      </c>
      <c r="FC9" s="1071" t="s">
        <v>0</v>
      </c>
      <c r="FD9" s="504" t="s">
        <v>1</v>
      </c>
      <c r="FE9" s="506" t="s">
        <v>0</v>
      </c>
      <c r="FF9" s="504" t="s">
        <v>1</v>
      </c>
      <c r="FG9" s="965" t="s">
        <v>0</v>
      </c>
      <c r="FH9" s="504" t="s">
        <v>1</v>
      </c>
      <c r="FI9" s="487" t="s">
        <v>0</v>
      </c>
      <c r="FJ9" s="502" t="s">
        <v>1</v>
      </c>
      <c r="FK9" s="487" t="s">
        <v>0</v>
      </c>
      <c r="FL9" s="502" t="s">
        <v>1</v>
      </c>
      <c r="FM9" s="503" t="s">
        <v>1</v>
      </c>
      <c r="FN9" s="1007" t="s">
        <v>0</v>
      </c>
      <c r="FO9" s="504" t="s">
        <v>1</v>
      </c>
      <c r="FP9" s="1069" t="s">
        <v>0</v>
      </c>
      <c r="FQ9" s="504" t="s">
        <v>1</v>
      </c>
      <c r="FR9" s="506" t="s">
        <v>0</v>
      </c>
      <c r="FS9" s="504" t="s">
        <v>1</v>
      </c>
      <c r="FT9" s="1100" t="s">
        <v>0</v>
      </c>
      <c r="FU9" s="502" t="s">
        <v>1</v>
      </c>
      <c r="FV9" s="487" t="s">
        <v>0</v>
      </c>
      <c r="FW9" s="502" t="s">
        <v>1</v>
      </c>
      <c r="FX9" s="503" t="s">
        <v>1</v>
      </c>
      <c r="FY9" s="1140" t="s">
        <v>0</v>
      </c>
      <c r="FZ9" s="503" t="s">
        <v>1</v>
      </c>
    </row>
    <row r="10" spans="1:182" ht="33" customHeight="1">
      <c r="A10" s="801"/>
      <c r="B10" s="492" t="s">
        <v>79</v>
      </c>
      <c r="C10" s="460">
        <v>123</v>
      </c>
      <c r="D10" s="461">
        <v>11161</v>
      </c>
      <c r="E10" s="462">
        <v>3.6</v>
      </c>
      <c r="F10" s="462">
        <f t="shared" si="1"/>
        <v>3.953035347453425</v>
      </c>
      <c r="G10" s="463">
        <v>93.8</v>
      </c>
      <c r="H10" s="461">
        <v>9162</v>
      </c>
      <c r="I10" s="462">
        <f t="shared" si="2"/>
        <v>-17.910581489113873</v>
      </c>
      <c r="J10" s="462">
        <f t="shared" si="3"/>
        <v>3.8048804797421885</v>
      </c>
      <c r="K10" s="463">
        <v>103.9</v>
      </c>
      <c r="L10" s="461">
        <v>10695</v>
      </c>
      <c r="M10" s="464">
        <f t="shared" si="4"/>
        <v>16.732154551407994</v>
      </c>
      <c r="N10" s="464">
        <f t="shared" si="5"/>
        <v>5.5210258422210066</v>
      </c>
      <c r="O10" s="463">
        <v>85.2</v>
      </c>
      <c r="P10" s="461">
        <v>9407</v>
      </c>
      <c r="Q10" s="462">
        <f t="shared" si="6"/>
        <v>-12.043010752688177</v>
      </c>
      <c r="R10" s="462">
        <f t="shared" si="7"/>
        <v>5.0093455953224097</v>
      </c>
      <c r="S10" s="465">
        <v>87.4</v>
      </c>
      <c r="T10" s="466">
        <v>10655</v>
      </c>
      <c r="U10" s="467">
        <f t="shared" si="8"/>
        <v>13.266716275114288</v>
      </c>
      <c r="V10" s="468">
        <f t="shared" si="9"/>
        <v>4.5263256494831259</v>
      </c>
      <c r="W10" s="469">
        <v>99.4</v>
      </c>
      <c r="X10" s="470">
        <v>12740</v>
      </c>
      <c r="Y10" s="471">
        <f t="shared" si="10"/>
        <v>19.568277803847955</v>
      </c>
      <c r="Z10" s="472">
        <f t="shared" si="11"/>
        <v>4.5083780101562363</v>
      </c>
      <c r="AA10" s="469">
        <v>187.3</v>
      </c>
      <c r="AB10" s="470">
        <v>24120</v>
      </c>
      <c r="AC10" s="471">
        <f t="shared" si="12"/>
        <v>89.324960753532181</v>
      </c>
      <c r="AD10" s="472">
        <f t="shared" si="13"/>
        <v>6.6222074573963079</v>
      </c>
      <c r="AE10" s="493">
        <v>136.30000000000001</v>
      </c>
      <c r="AF10" s="470">
        <v>17269</v>
      </c>
      <c r="AG10" s="471">
        <f t="shared" si="14"/>
        <v>-28.403814262023218</v>
      </c>
      <c r="AH10" s="471">
        <f t="shared" si="15"/>
        <v>5.4165019979800642</v>
      </c>
      <c r="AI10" s="469">
        <v>124.1</v>
      </c>
      <c r="AJ10" s="470">
        <v>16292</v>
      </c>
      <c r="AK10" s="471">
        <f t="shared" si="16"/>
        <v>-5.6575366263246334</v>
      </c>
      <c r="AL10" s="472">
        <f t="shared" si="17"/>
        <v>5.683546600058607</v>
      </c>
      <c r="AM10" s="493">
        <v>117.7</v>
      </c>
      <c r="AN10" s="470">
        <v>15190</v>
      </c>
      <c r="AO10" s="471">
        <f t="shared" si="18"/>
        <v>-6.7640559783943015</v>
      </c>
      <c r="AP10" s="471">
        <f t="shared" si="19"/>
        <v>5.872165394815176</v>
      </c>
      <c r="AQ10" s="494" t="s">
        <v>0</v>
      </c>
      <c r="AR10" s="470">
        <v>14955</v>
      </c>
      <c r="AS10" s="471">
        <f t="shared" si="20"/>
        <v>-1.5470704410796565</v>
      </c>
      <c r="AT10" s="472">
        <f t="shared" si="0"/>
        <v>5.3950216450216448</v>
      </c>
      <c r="AU10" s="494" t="s">
        <v>0</v>
      </c>
      <c r="AV10" s="470">
        <v>15257</v>
      </c>
      <c r="AW10" s="471">
        <f>(AV10/AR10-1)*100</f>
        <v>2.0193915078569047</v>
      </c>
      <c r="AX10" s="472">
        <f>(AV10/AV$36)*100</f>
        <v>5.9521626672180457</v>
      </c>
      <c r="AY10" s="495" t="s">
        <v>0</v>
      </c>
      <c r="AZ10" s="496">
        <v>18067</v>
      </c>
      <c r="BA10" s="497">
        <f>(AZ10/AV10-1)*100</f>
        <v>18.41777544733565</v>
      </c>
      <c r="BB10" s="498">
        <f>(AZ10/AZ$36)*100</f>
        <v>7.069766349837411</v>
      </c>
      <c r="BC10" s="499" t="s">
        <v>0</v>
      </c>
      <c r="BD10" s="496">
        <v>17134</v>
      </c>
      <c r="BE10" s="497">
        <f>(BD10/AZ10-1)*100</f>
        <v>-5.164111363258983</v>
      </c>
      <c r="BF10" s="500">
        <f>(BD10/BD$36)*100</f>
        <v>7.0935903486764209</v>
      </c>
      <c r="BG10" s="495" t="s">
        <v>0</v>
      </c>
      <c r="BH10" s="501" t="s">
        <v>0</v>
      </c>
      <c r="BI10" s="502" t="s">
        <v>1</v>
      </c>
      <c r="BJ10" s="503" t="s">
        <v>1</v>
      </c>
      <c r="BK10" s="489" t="s">
        <v>0</v>
      </c>
      <c r="BL10" s="487" t="s">
        <v>0</v>
      </c>
      <c r="BM10" s="502" t="s">
        <v>1</v>
      </c>
      <c r="BN10" s="504" t="s">
        <v>1</v>
      </c>
      <c r="BO10" s="495" t="s">
        <v>0</v>
      </c>
      <c r="BP10" s="487" t="s">
        <v>0</v>
      </c>
      <c r="BQ10" s="502" t="s">
        <v>1</v>
      </c>
      <c r="BR10" s="503" t="s">
        <v>1</v>
      </c>
      <c r="BS10" s="495" t="s">
        <v>0</v>
      </c>
      <c r="BT10" s="487" t="s">
        <v>0</v>
      </c>
      <c r="BU10" s="502" t="s">
        <v>1</v>
      </c>
      <c r="BV10" s="503" t="s">
        <v>1</v>
      </c>
      <c r="BW10" s="489" t="s">
        <v>0</v>
      </c>
      <c r="BX10" s="487" t="s">
        <v>0</v>
      </c>
      <c r="BY10" s="487" t="s">
        <v>0</v>
      </c>
      <c r="BZ10" s="487" t="s">
        <v>0</v>
      </c>
      <c r="CA10" s="487" t="s">
        <v>0</v>
      </c>
      <c r="CB10" s="502" t="s">
        <v>1</v>
      </c>
      <c r="CC10" s="504" t="s">
        <v>1</v>
      </c>
      <c r="CD10" s="490" t="s">
        <v>0</v>
      </c>
      <c r="CE10" s="502" t="s">
        <v>1</v>
      </c>
      <c r="CF10" s="487" t="s">
        <v>0</v>
      </c>
      <c r="CG10" s="502" t="s">
        <v>1</v>
      </c>
      <c r="CH10" s="487" t="s">
        <v>0</v>
      </c>
      <c r="CI10" s="502" t="s">
        <v>1</v>
      </c>
      <c r="CJ10" s="487" t="s">
        <v>0</v>
      </c>
      <c r="CK10" s="502" t="s">
        <v>1</v>
      </c>
      <c r="CL10" s="487" t="s">
        <v>0</v>
      </c>
      <c r="CM10" s="502" t="s">
        <v>1</v>
      </c>
      <c r="CN10" s="503" t="s">
        <v>1</v>
      </c>
      <c r="CO10" s="491" t="s">
        <v>0</v>
      </c>
      <c r="CP10" s="502" t="s">
        <v>1</v>
      </c>
      <c r="CQ10" s="487" t="s">
        <v>0</v>
      </c>
      <c r="CR10" s="502" t="s">
        <v>1</v>
      </c>
      <c r="CS10" s="487" t="s">
        <v>0</v>
      </c>
      <c r="CT10" s="502" t="s">
        <v>1</v>
      </c>
      <c r="CU10" s="487" t="s">
        <v>0</v>
      </c>
      <c r="CV10" s="502" t="s">
        <v>1</v>
      </c>
      <c r="CW10" s="487" t="s">
        <v>0</v>
      </c>
      <c r="CX10" s="502" t="s">
        <v>1</v>
      </c>
      <c r="CY10" s="504" t="s">
        <v>1</v>
      </c>
      <c r="CZ10" s="490" t="s">
        <v>0</v>
      </c>
      <c r="DA10" s="502" t="s">
        <v>1</v>
      </c>
      <c r="DB10" s="487" t="s">
        <v>0</v>
      </c>
      <c r="DC10" s="502" t="s">
        <v>1</v>
      </c>
      <c r="DD10" s="487" t="s">
        <v>0</v>
      </c>
      <c r="DE10" s="502" t="s">
        <v>1</v>
      </c>
      <c r="DF10" s="487" t="s">
        <v>0</v>
      </c>
      <c r="DG10" s="502" t="s">
        <v>1</v>
      </c>
      <c r="DH10" s="487" t="s">
        <v>0</v>
      </c>
      <c r="DI10" s="502" t="s">
        <v>1</v>
      </c>
      <c r="DJ10" s="503" t="s">
        <v>1</v>
      </c>
      <c r="DK10" s="491" t="s">
        <v>0</v>
      </c>
      <c r="DL10" s="502" t="s">
        <v>1</v>
      </c>
      <c r="DM10" s="487" t="s">
        <v>0</v>
      </c>
      <c r="DN10" s="502" t="s">
        <v>1</v>
      </c>
      <c r="DO10" s="487" t="s">
        <v>0</v>
      </c>
      <c r="DP10" s="502" t="s">
        <v>1</v>
      </c>
      <c r="DQ10" s="487" t="s">
        <v>0</v>
      </c>
      <c r="DR10" s="502" t="s">
        <v>1</v>
      </c>
      <c r="DS10" s="491" t="s">
        <v>0</v>
      </c>
      <c r="DT10" s="502" t="s">
        <v>1</v>
      </c>
      <c r="DU10" s="504" t="s">
        <v>1</v>
      </c>
      <c r="DV10" s="490" t="s">
        <v>0</v>
      </c>
      <c r="DW10" s="502" t="s">
        <v>1</v>
      </c>
      <c r="DX10" s="487" t="s">
        <v>0</v>
      </c>
      <c r="DY10" s="502" t="s">
        <v>1</v>
      </c>
      <c r="DZ10" s="491" t="s">
        <v>0</v>
      </c>
      <c r="EA10" s="504" t="s">
        <v>1</v>
      </c>
      <c r="EB10" s="487" t="s">
        <v>0</v>
      </c>
      <c r="EC10" s="502" t="s">
        <v>1</v>
      </c>
      <c r="ED10" s="487" t="s">
        <v>0</v>
      </c>
      <c r="EE10" s="502" t="s">
        <v>1</v>
      </c>
      <c r="EF10" s="503" t="s">
        <v>1</v>
      </c>
      <c r="EG10" s="490" t="s">
        <v>0</v>
      </c>
      <c r="EH10" s="502" t="s">
        <v>1</v>
      </c>
      <c r="EI10" s="487" t="s">
        <v>0</v>
      </c>
      <c r="EJ10" s="502" t="s">
        <v>1</v>
      </c>
      <c r="EK10" s="487" t="s">
        <v>0</v>
      </c>
      <c r="EL10" s="502" t="s">
        <v>1</v>
      </c>
      <c r="EM10" s="491" t="s">
        <v>0</v>
      </c>
      <c r="EN10" s="502" t="s">
        <v>1</v>
      </c>
      <c r="EO10" s="487" t="s">
        <v>0</v>
      </c>
      <c r="EP10" s="502" t="s">
        <v>1</v>
      </c>
      <c r="EQ10" s="503" t="s">
        <v>1</v>
      </c>
      <c r="ER10" s="490" t="s">
        <v>0</v>
      </c>
      <c r="ES10" s="502" t="s">
        <v>1</v>
      </c>
      <c r="ET10" s="838" t="s">
        <v>0</v>
      </c>
      <c r="EU10" s="502" t="s">
        <v>1</v>
      </c>
      <c r="EV10" s="864" t="s">
        <v>0</v>
      </c>
      <c r="EW10" s="502" t="s">
        <v>1</v>
      </c>
      <c r="EX10" s="491" t="s">
        <v>0</v>
      </c>
      <c r="EY10" s="502" t="s">
        <v>1</v>
      </c>
      <c r="EZ10" s="487" t="s">
        <v>0</v>
      </c>
      <c r="FA10" s="502" t="s">
        <v>1</v>
      </c>
      <c r="FB10" s="503" t="s">
        <v>1</v>
      </c>
      <c r="FC10" s="1071" t="s">
        <v>0</v>
      </c>
      <c r="FD10" s="504" t="s">
        <v>1</v>
      </c>
      <c r="FE10" s="506" t="s">
        <v>0</v>
      </c>
      <c r="FF10" s="504" t="s">
        <v>1</v>
      </c>
      <c r="FG10" s="965" t="s">
        <v>0</v>
      </c>
      <c r="FH10" s="504" t="s">
        <v>1</v>
      </c>
      <c r="FI10" s="487" t="s">
        <v>0</v>
      </c>
      <c r="FJ10" s="502" t="s">
        <v>1</v>
      </c>
      <c r="FK10" s="487" t="s">
        <v>0</v>
      </c>
      <c r="FL10" s="502" t="s">
        <v>1</v>
      </c>
      <c r="FM10" s="503" t="s">
        <v>1</v>
      </c>
      <c r="FN10" s="1007" t="s">
        <v>0</v>
      </c>
      <c r="FO10" s="504" t="s">
        <v>1</v>
      </c>
      <c r="FP10" s="1069" t="s">
        <v>0</v>
      </c>
      <c r="FQ10" s="504" t="s">
        <v>1</v>
      </c>
      <c r="FR10" s="506" t="s">
        <v>0</v>
      </c>
      <c r="FS10" s="504" t="s">
        <v>1</v>
      </c>
      <c r="FT10" s="1100" t="s">
        <v>0</v>
      </c>
      <c r="FU10" s="502" t="s">
        <v>1</v>
      </c>
      <c r="FV10" s="487" t="s">
        <v>0</v>
      </c>
      <c r="FW10" s="502" t="s">
        <v>1</v>
      </c>
      <c r="FX10" s="503" t="s">
        <v>1</v>
      </c>
      <c r="FY10" s="1140" t="s">
        <v>0</v>
      </c>
      <c r="FZ10" s="503" t="s">
        <v>1</v>
      </c>
    </row>
    <row r="11" spans="1:182" ht="33" customHeight="1">
      <c r="A11" s="801"/>
      <c r="B11" s="505" t="s">
        <v>80</v>
      </c>
      <c r="C11" s="460">
        <v>2.6</v>
      </c>
      <c r="D11" s="461">
        <v>278</v>
      </c>
      <c r="E11" s="462">
        <v>27.5</v>
      </c>
      <c r="F11" s="462">
        <f t="shared" si="1"/>
        <v>9.8462846213784788E-2</v>
      </c>
      <c r="G11" s="463">
        <v>2.9</v>
      </c>
      <c r="H11" s="461">
        <v>336</v>
      </c>
      <c r="I11" s="462">
        <f t="shared" si="2"/>
        <v>20.863309352517987</v>
      </c>
      <c r="J11" s="462">
        <f t="shared" si="3"/>
        <v>0.13953720161464478</v>
      </c>
      <c r="K11" s="463">
        <v>1.7</v>
      </c>
      <c r="L11" s="461">
        <v>241</v>
      </c>
      <c r="M11" s="464">
        <f t="shared" si="4"/>
        <v>-28.273809523809522</v>
      </c>
      <c r="N11" s="464">
        <f t="shared" si="5"/>
        <v>0.12441021299441443</v>
      </c>
      <c r="O11" s="463">
        <v>1.5</v>
      </c>
      <c r="P11" s="461">
        <v>214</v>
      </c>
      <c r="Q11" s="462">
        <f t="shared" si="6"/>
        <v>-11.203319502074693</v>
      </c>
      <c r="R11" s="462">
        <f t="shared" si="7"/>
        <v>0.11395768655246047</v>
      </c>
      <c r="S11" s="465">
        <v>2.8</v>
      </c>
      <c r="T11" s="466">
        <v>439</v>
      </c>
      <c r="U11" s="467">
        <f t="shared" si="8"/>
        <v>105.14018691588785</v>
      </c>
      <c r="V11" s="468">
        <f t="shared" si="9"/>
        <v>0.18649056406598707</v>
      </c>
      <c r="W11" s="469">
        <v>2.9</v>
      </c>
      <c r="X11" s="470">
        <v>444</v>
      </c>
      <c r="Y11" s="471">
        <f t="shared" si="10"/>
        <v>1.1389521640091216</v>
      </c>
      <c r="Z11" s="472">
        <f t="shared" si="11"/>
        <v>0.15712086628801952</v>
      </c>
      <c r="AA11" s="469">
        <v>22.1</v>
      </c>
      <c r="AB11" s="470">
        <v>2254</v>
      </c>
      <c r="AC11" s="471">
        <f t="shared" si="12"/>
        <v>407.65765765765769</v>
      </c>
      <c r="AD11" s="472">
        <f t="shared" si="13"/>
        <v>0.61884144315801326</v>
      </c>
      <c r="AE11" s="493">
        <v>11</v>
      </c>
      <c r="AF11" s="470">
        <v>1789</v>
      </c>
      <c r="AG11" s="471">
        <f t="shared" si="14"/>
        <v>-20.629991126885539</v>
      </c>
      <c r="AH11" s="471">
        <f t="shared" si="15"/>
        <v>0.56112815301328012</v>
      </c>
      <c r="AI11" s="469">
        <v>12.7</v>
      </c>
      <c r="AJ11" s="470">
        <v>2180</v>
      </c>
      <c r="AK11" s="471">
        <f t="shared" si="16"/>
        <v>21.855785354946899</v>
      </c>
      <c r="AL11" s="472">
        <f t="shared" si="17"/>
        <v>0.76050402578736587</v>
      </c>
      <c r="AM11" s="493">
        <v>23.5</v>
      </c>
      <c r="AN11" s="470">
        <v>3743</v>
      </c>
      <c r="AO11" s="471">
        <f t="shared" si="18"/>
        <v>71.697247706422033</v>
      </c>
      <c r="AP11" s="471">
        <f t="shared" si="19"/>
        <v>1.4469726841865176</v>
      </c>
      <c r="AQ11" s="494" t="s">
        <v>0</v>
      </c>
      <c r="AR11" s="470">
        <v>5347</v>
      </c>
      <c r="AS11" s="471">
        <f t="shared" si="20"/>
        <v>42.853326208923328</v>
      </c>
      <c r="AT11" s="472">
        <f t="shared" si="0"/>
        <v>1.9289321789321789</v>
      </c>
      <c r="AU11" s="495" t="s">
        <v>0</v>
      </c>
      <c r="AV11" s="506" t="s">
        <v>0</v>
      </c>
      <c r="AW11" s="507" t="s">
        <v>1</v>
      </c>
      <c r="AX11" s="508" t="s">
        <v>1</v>
      </c>
      <c r="AY11" s="495" t="s">
        <v>0</v>
      </c>
      <c r="AZ11" s="491" t="s">
        <v>0</v>
      </c>
      <c r="BA11" s="502" t="s">
        <v>1</v>
      </c>
      <c r="BB11" s="509" t="s">
        <v>1</v>
      </c>
      <c r="BC11" s="499" t="s">
        <v>0</v>
      </c>
      <c r="BD11" s="491" t="s">
        <v>0</v>
      </c>
      <c r="BE11" s="502" t="s">
        <v>1</v>
      </c>
      <c r="BF11" s="510" t="s">
        <v>1</v>
      </c>
      <c r="BG11" s="495" t="s">
        <v>0</v>
      </c>
      <c r="BH11" s="491" t="s">
        <v>0</v>
      </c>
      <c r="BI11" s="502" t="s">
        <v>1</v>
      </c>
      <c r="BJ11" s="509" t="s">
        <v>1</v>
      </c>
      <c r="BK11" s="489" t="s">
        <v>0</v>
      </c>
      <c r="BL11" s="487" t="s">
        <v>0</v>
      </c>
      <c r="BM11" s="502" t="s">
        <v>1</v>
      </c>
      <c r="BN11" s="510" t="s">
        <v>1</v>
      </c>
      <c r="BO11" s="495" t="s">
        <v>0</v>
      </c>
      <c r="BP11" s="487" t="s">
        <v>0</v>
      </c>
      <c r="BQ11" s="502" t="s">
        <v>1</v>
      </c>
      <c r="BR11" s="509" t="s">
        <v>1</v>
      </c>
      <c r="BS11" s="495" t="s">
        <v>0</v>
      </c>
      <c r="BT11" s="487" t="s">
        <v>0</v>
      </c>
      <c r="BU11" s="502" t="s">
        <v>1</v>
      </c>
      <c r="BV11" s="503" t="s">
        <v>1</v>
      </c>
      <c r="BW11" s="489" t="s">
        <v>0</v>
      </c>
      <c r="BX11" s="487" t="s">
        <v>0</v>
      </c>
      <c r="BY11" s="487" t="s">
        <v>0</v>
      </c>
      <c r="BZ11" s="487" t="s">
        <v>0</v>
      </c>
      <c r="CA11" s="487" t="s">
        <v>0</v>
      </c>
      <c r="CB11" s="502" t="s">
        <v>1</v>
      </c>
      <c r="CC11" s="510" t="s">
        <v>1</v>
      </c>
      <c r="CD11" s="490" t="s">
        <v>0</v>
      </c>
      <c r="CE11" s="502" t="s">
        <v>1</v>
      </c>
      <c r="CF11" s="487" t="s">
        <v>0</v>
      </c>
      <c r="CG11" s="502" t="s">
        <v>1</v>
      </c>
      <c r="CH11" s="487" t="s">
        <v>0</v>
      </c>
      <c r="CI11" s="502" t="s">
        <v>1</v>
      </c>
      <c r="CJ11" s="487" t="s">
        <v>0</v>
      </c>
      <c r="CK11" s="502" t="s">
        <v>1</v>
      </c>
      <c r="CL11" s="487" t="s">
        <v>0</v>
      </c>
      <c r="CM11" s="502" t="s">
        <v>1</v>
      </c>
      <c r="CN11" s="509" t="s">
        <v>1</v>
      </c>
      <c r="CO11" s="491" t="s">
        <v>0</v>
      </c>
      <c r="CP11" s="502" t="s">
        <v>1</v>
      </c>
      <c r="CQ11" s="487" t="s">
        <v>0</v>
      </c>
      <c r="CR11" s="502" t="s">
        <v>1</v>
      </c>
      <c r="CS11" s="487" t="s">
        <v>0</v>
      </c>
      <c r="CT11" s="502" t="s">
        <v>1</v>
      </c>
      <c r="CU11" s="487" t="s">
        <v>0</v>
      </c>
      <c r="CV11" s="502" t="s">
        <v>1</v>
      </c>
      <c r="CW11" s="487" t="s">
        <v>0</v>
      </c>
      <c r="CX11" s="502" t="s">
        <v>1</v>
      </c>
      <c r="CY11" s="510" t="s">
        <v>1</v>
      </c>
      <c r="CZ11" s="490" t="s">
        <v>0</v>
      </c>
      <c r="DA11" s="502" t="s">
        <v>1</v>
      </c>
      <c r="DB11" s="487" t="s">
        <v>0</v>
      </c>
      <c r="DC11" s="502" t="s">
        <v>1</v>
      </c>
      <c r="DD11" s="487" t="s">
        <v>0</v>
      </c>
      <c r="DE11" s="502" t="s">
        <v>1</v>
      </c>
      <c r="DF11" s="487" t="s">
        <v>0</v>
      </c>
      <c r="DG11" s="502" t="s">
        <v>1</v>
      </c>
      <c r="DH11" s="487" t="s">
        <v>0</v>
      </c>
      <c r="DI11" s="502" t="s">
        <v>1</v>
      </c>
      <c r="DJ11" s="509" t="s">
        <v>1</v>
      </c>
      <c r="DK11" s="491" t="s">
        <v>0</v>
      </c>
      <c r="DL11" s="502" t="s">
        <v>1</v>
      </c>
      <c r="DM11" s="487" t="s">
        <v>0</v>
      </c>
      <c r="DN11" s="502" t="s">
        <v>1</v>
      </c>
      <c r="DO11" s="487" t="s">
        <v>0</v>
      </c>
      <c r="DP11" s="502" t="s">
        <v>1</v>
      </c>
      <c r="DQ11" s="487" t="s">
        <v>0</v>
      </c>
      <c r="DR11" s="502" t="s">
        <v>1</v>
      </c>
      <c r="DS11" s="491" t="s">
        <v>0</v>
      </c>
      <c r="DT11" s="502" t="s">
        <v>1</v>
      </c>
      <c r="DU11" s="510" t="s">
        <v>1</v>
      </c>
      <c r="DV11" s="490" t="s">
        <v>0</v>
      </c>
      <c r="DW11" s="502" t="s">
        <v>1</v>
      </c>
      <c r="DX11" s="487" t="s">
        <v>0</v>
      </c>
      <c r="DY11" s="502" t="s">
        <v>1</v>
      </c>
      <c r="DZ11" s="491" t="s">
        <v>0</v>
      </c>
      <c r="EA11" s="504" t="s">
        <v>1</v>
      </c>
      <c r="EB11" s="487" t="s">
        <v>0</v>
      </c>
      <c r="EC11" s="502" t="s">
        <v>1</v>
      </c>
      <c r="ED11" s="487" t="s">
        <v>0</v>
      </c>
      <c r="EE11" s="502" t="s">
        <v>1</v>
      </c>
      <c r="EF11" s="509" t="s">
        <v>1</v>
      </c>
      <c r="EG11" s="490" t="s">
        <v>0</v>
      </c>
      <c r="EH11" s="502" t="s">
        <v>1</v>
      </c>
      <c r="EI11" s="487" t="s">
        <v>0</v>
      </c>
      <c r="EJ11" s="502" t="s">
        <v>1</v>
      </c>
      <c r="EK11" s="487" t="s">
        <v>0</v>
      </c>
      <c r="EL11" s="502" t="s">
        <v>1</v>
      </c>
      <c r="EM11" s="491" t="s">
        <v>0</v>
      </c>
      <c r="EN11" s="502" t="s">
        <v>1</v>
      </c>
      <c r="EO11" s="487" t="s">
        <v>0</v>
      </c>
      <c r="EP11" s="502" t="s">
        <v>1</v>
      </c>
      <c r="EQ11" s="509" t="s">
        <v>1</v>
      </c>
      <c r="ER11" s="490" t="s">
        <v>0</v>
      </c>
      <c r="ES11" s="502" t="s">
        <v>1</v>
      </c>
      <c r="ET11" s="838" t="s">
        <v>0</v>
      </c>
      <c r="EU11" s="502" t="s">
        <v>1</v>
      </c>
      <c r="EV11" s="864" t="s">
        <v>0</v>
      </c>
      <c r="EW11" s="502" t="s">
        <v>1</v>
      </c>
      <c r="EX11" s="491" t="s">
        <v>0</v>
      </c>
      <c r="EY11" s="502" t="s">
        <v>1</v>
      </c>
      <c r="EZ11" s="487" t="s">
        <v>0</v>
      </c>
      <c r="FA11" s="502" t="s">
        <v>1</v>
      </c>
      <c r="FB11" s="509" t="s">
        <v>1</v>
      </c>
      <c r="FC11" s="1071" t="s">
        <v>0</v>
      </c>
      <c r="FD11" s="504" t="s">
        <v>1</v>
      </c>
      <c r="FE11" s="506" t="s">
        <v>0</v>
      </c>
      <c r="FF11" s="504" t="s">
        <v>1</v>
      </c>
      <c r="FG11" s="965" t="s">
        <v>0</v>
      </c>
      <c r="FH11" s="504" t="s">
        <v>1</v>
      </c>
      <c r="FI11" s="487" t="s">
        <v>0</v>
      </c>
      <c r="FJ11" s="502" t="s">
        <v>1</v>
      </c>
      <c r="FK11" s="487" t="s">
        <v>0</v>
      </c>
      <c r="FL11" s="502" t="s">
        <v>1</v>
      </c>
      <c r="FM11" s="509" t="s">
        <v>1</v>
      </c>
      <c r="FN11" s="1007" t="s">
        <v>0</v>
      </c>
      <c r="FO11" s="504" t="s">
        <v>1</v>
      </c>
      <c r="FP11" s="1069" t="s">
        <v>0</v>
      </c>
      <c r="FQ11" s="504" t="s">
        <v>1</v>
      </c>
      <c r="FR11" s="506" t="s">
        <v>0</v>
      </c>
      <c r="FS11" s="504" t="s">
        <v>1</v>
      </c>
      <c r="FT11" s="1100" t="s">
        <v>0</v>
      </c>
      <c r="FU11" s="502" t="s">
        <v>1</v>
      </c>
      <c r="FV11" s="487" t="s">
        <v>0</v>
      </c>
      <c r="FW11" s="502" t="s">
        <v>1</v>
      </c>
      <c r="FX11" s="509" t="s">
        <v>1</v>
      </c>
      <c r="FY11" s="1140" t="s">
        <v>0</v>
      </c>
      <c r="FZ11" s="503" t="s">
        <v>1</v>
      </c>
    </row>
    <row r="12" spans="1:182" ht="33" customHeight="1">
      <c r="A12" s="801"/>
      <c r="B12" s="505" t="s">
        <v>81</v>
      </c>
      <c r="C12" s="460">
        <v>5.7</v>
      </c>
      <c r="D12" s="461">
        <v>504</v>
      </c>
      <c r="E12" s="462">
        <v>-16.7</v>
      </c>
      <c r="F12" s="462">
        <f t="shared" si="1"/>
        <v>0.17850818162499113</v>
      </c>
      <c r="G12" s="463">
        <v>5.3</v>
      </c>
      <c r="H12" s="461">
        <v>517</v>
      </c>
      <c r="I12" s="462">
        <f t="shared" si="2"/>
        <v>2.5793650793650702</v>
      </c>
      <c r="J12" s="462">
        <f t="shared" si="3"/>
        <v>0.21470456319872422</v>
      </c>
      <c r="K12" s="463">
        <v>5.4</v>
      </c>
      <c r="L12" s="461">
        <v>716</v>
      </c>
      <c r="M12" s="464">
        <f t="shared" si="4"/>
        <v>38.49129593810445</v>
      </c>
      <c r="N12" s="464">
        <f t="shared" si="5"/>
        <v>0.36961706433195329</v>
      </c>
      <c r="O12" s="463">
        <v>4.9000000000000004</v>
      </c>
      <c r="P12" s="461">
        <v>635</v>
      </c>
      <c r="Q12" s="462">
        <f t="shared" si="6"/>
        <v>-11.312849162011174</v>
      </c>
      <c r="R12" s="462">
        <f t="shared" si="7"/>
        <v>0.33814547177949722</v>
      </c>
      <c r="S12" s="465">
        <v>4.8</v>
      </c>
      <c r="T12" s="466">
        <v>549</v>
      </c>
      <c r="U12" s="467">
        <f t="shared" si="8"/>
        <v>-13.543307086614176</v>
      </c>
      <c r="V12" s="468">
        <f t="shared" si="9"/>
        <v>0.23321940699823898</v>
      </c>
      <c r="W12" s="469">
        <v>13.5</v>
      </c>
      <c r="X12" s="470">
        <v>912</v>
      </c>
      <c r="Y12" s="471">
        <f t="shared" si="10"/>
        <v>66.120218579234972</v>
      </c>
      <c r="Z12" s="472">
        <f t="shared" si="11"/>
        <v>0.32273475237539145</v>
      </c>
      <c r="AA12" s="469">
        <v>9.9</v>
      </c>
      <c r="AB12" s="470">
        <v>632</v>
      </c>
      <c r="AC12" s="471">
        <f t="shared" si="12"/>
        <v>-30.701754385964907</v>
      </c>
      <c r="AD12" s="472">
        <f t="shared" si="13"/>
        <v>0.17351721032647044</v>
      </c>
      <c r="AE12" s="493">
        <v>7.7</v>
      </c>
      <c r="AF12" s="470">
        <v>583</v>
      </c>
      <c r="AG12" s="471">
        <f t="shared" si="14"/>
        <v>-7.7531645569620222</v>
      </c>
      <c r="AH12" s="471">
        <f t="shared" si="15"/>
        <v>0.18286065578912372</v>
      </c>
      <c r="AI12" s="469">
        <v>3.4</v>
      </c>
      <c r="AJ12" s="470">
        <v>398</v>
      </c>
      <c r="AK12" s="471">
        <f t="shared" si="16"/>
        <v>-31.732418524871353</v>
      </c>
      <c r="AL12" s="472">
        <f t="shared" si="17"/>
        <v>0.13884431296484936</v>
      </c>
      <c r="AM12" s="493">
        <v>3.5</v>
      </c>
      <c r="AN12" s="470">
        <v>354</v>
      </c>
      <c r="AO12" s="471">
        <f t="shared" si="18"/>
        <v>-11.05527638190955</v>
      </c>
      <c r="AP12" s="471">
        <f t="shared" si="19"/>
        <v>0.13684967411221674</v>
      </c>
      <c r="AQ12" s="494" t="s">
        <v>0</v>
      </c>
      <c r="AR12" s="470">
        <v>437</v>
      </c>
      <c r="AS12" s="471">
        <f t="shared" si="20"/>
        <v>23.446327683615809</v>
      </c>
      <c r="AT12" s="472">
        <f t="shared" si="0"/>
        <v>0.15764790764790765</v>
      </c>
      <c r="AU12" s="511" t="s">
        <v>0</v>
      </c>
      <c r="AV12" s="506" t="s">
        <v>0</v>
      </c>
      <c r="AW12" s="512" t="s">
        <v>1</v>
      </c>
      <c r="AX12" s="513" t="s">
        <v>1</v>
      </c>
      <c r="AY12" s="495" t="s">
        <v>0</v>
      </c>
      <c r="AZ12" s="491" t="s">
        <v>0</v>
      </c>
      <c r="BA12" s="502" t="s">
        <v>1</v>
      </c>
      <c r="BB12" s="509" t="s">
        <v>1</v>
      </c>
      <c r="BC12" s="499" t="s">
        <v>0</v>
      </c>
      <c r="BD12" s="491" t="s">
        <v>0</v>
      </c>
      <c r="BE12" s="502" t="s">
        <v>1</v>
      </c>
      <c r="BF12" s="510" t="s">
        <v>1</v>
      </c>
      <c r="BG12" s="495" t="s">
        <v>0</v>
      </c>
      <c r="BH12" s="491" t="s">
        <v>0</v>
      </c>
      <c r="BI12" s="502" t="s">
        <v>1</v>
      </c>
      <c r="BJ12" s="509" t="s">
        <v>1</v>
      </c>
      <c r="BK12" s="489" t="s">
        <v>0</v>
      </c>
      <c r="BL12" s="487" t="s">
        <v>0</v>
      </c>
      <c r="BM12" s="502" t="s">
        <v>1</v>
      </c>
      <c r="BN12" s="510" t="s">
        <v>1</v>
      </c>
      <c r="BO12" s="495" t="s">
        <v>0</v>
      </c>
      <c r="BP12" s="487" t="s">
        <v>0</v>
      </c>
      <c r="BQ12" s="502" t="s">
        <v>1</v>
      </c>
      <c r="BR12" s="509" t="s">
        <v>1</v>
      </c>
      <c r="BS12" s="495" t="s">
        <v>0</v>
      </c>
      <c r="BT12" s="487" t="s">
        <v>0</v>
      </c>
      <c r="BU12" s="502" t="s">
        <v>1</v>
      </c>
      <c r="BV12" s="503" t="s">
        <v>1</v>
      </c>
      <c r="BW12" s="489" t="s">
        <v>0</v>
      </c>
      <c r="BX12" s="487" t="s">
        <v>0</v>
      </c>
      <c r="BY12" s="487" t="s">
        <v>0</v>
      </c>
      <c r="BZ12" s="487" t="s">
        <v>0</v>
      </c>
      <c r="CA12" s="487" t="s">
        <v>0</v>
      </c>
      <c r="CB12" s="502" t="s">
        <v>1</v>
      </c>
      <c r="CC12" s="510" t="s">
        <v>1</v>
      </c>
      <c r="CD12" s="490" t="s">
        <v>0</v>
      </c>
      <c r="CE12" s="502" t="s">
        <v>1</v>
      </c>
      <c r="CF12" s="487" t="s">
        <v>0</v>
      </c>
      <c r="CG12" s="502" t="s">
        <v>1</v>
      </c>
      <c r="CH12" s="487" t="s">
        <v>0</v>
      </c>
      <c r="CI12" s="502" t="s">
        <v>1</v>
      </c>
      <c r="CJ12" s="487" t="s">
        <v>0</v>
      </c>
      <c r="CK12" s="502" t="s">
        <v>1</v>
      </c>
      <c r="CL12" s="487" t="s">
        <v>0</v>
      </c>
      <c r="CM12" s="502" t="s">
        <v>1</v>
      </c>
      <c r="CN12" s="509" t="s">
        <v>1</v>
      </c>
      <c r="CO12" s="491" t="s">
        <v>0</v>
      </c>
      <c r="CP12" s="502" t="s">
        <v>1</v>
      </c>
      <c r="CQ12" s="487" t="s">
        <v>0</v>
      </c>
      <c r="CR12" s="502" t="s">
        <v>1</v>
      </c>
      <c r="CS12" s="487" t="s">
        <v>0</v>
      </c>
      <c r="CT12" s="502" t="s">
        <v>1</v>
      </c>
      <c r="CU12" s="487" t="s">
        <v>0</v>
      </c>
      <c r="CV12" s="502" t="s">
        <v>1</v>
      </c>
      <c r="CW12" s="487" t="s">
        <v>0</v>
      </c>
      <c r="CX12" s="502" t="s">
        <v>1</v>
      </c>
      <c r="CY12" s="510" t="s">
        <v>1</v>
      </c>
      <c r="CZ12" s="490" t="s">
        <v>0</v>
      </c>
      <c r="DA12" s="502" t="s">
        <v>1</v>
      </c>
      <c r="DB12" s="487" t="s">
        <v>0</v>
      </c>
      <c r="DC12" s="502" t="s">
        <v>1</v>
      </c>
      <c r="DD12" s="487" t="s">
        <v>0</v>
      </c>
      <c r="DE12" s="502" t="s">
        <v>1</v>
      </c>
      <c r="DF12" s="487" t="s">
        <v>0</v>
      </c>
      <c r="DG12" s="502" t="s">
        <v>1</v>
      </c>
      <c r="DH12" s="487" t="s">
        <v>0</v>
      </c>
      <c r="DI12" s="502" t="s">
        <v>1</v>
      </c>
      <c r="DJ12" s="509" t="s">
        <v>1</v>
      </c>
      <c r="DK12" s="491" t="s">
        <v>0</v>
      </c>
      <c r="DL12" s="502" t="s">
        <v>1</v>
      </c>
      <c r="DM12" s="487" t="s">
        <v>0</v>
      </c>
      <c r="DN12" s="502" t="s">
        <v>1</v>
      </c>
      <c r="DO12" s="487" t="s">
        <v>0</v>
      </c>
      <c r="DP12" s="502" t="s">
        <v>1</v>
      </c>
      <c r="DQ12" s="487" t="s">
        <v>0</v>
      </c>
      <c r="DR12" s="502" t="s">
        <v>1</v>
      </c>
      <c r="DS12" s="491" t="s">
        <v>0</v>
      </c>
      <c r="DT12" s="502" t="s">
        <v>1</v>
      </c>
      <c r="DU12" s="510" t="s">
        <v>1</v>
      </c>
      <c r="DV12" s="490" t="s">
        <v>0</v>
      </c>
      <c r="DW12" s="502" t="s">
        <v>1</v>
      </c>
      <c r="DX12" s="487" t="s">
        <v>0</v>
      </c>
      <c r="DY12" s="502" t="s">
        <v>1</v>
      </c>
      <c r="DZ12" s="491" t="s">
        <v>0</v>
      </c>
      <c r="EA12" s="504" t="s">
        <v>1</v>
      </c>
      <c r="EB12" s="487" t="s">
        <v>0</v>
      </c>
      <c r="EC12" s="502" t="s">
        <v>1</v>
      </c>
      <c r="ED12" s="487" t="s">
        <v>0</v>
      </c>
      <c r="EE12" s="502" t="s">
        <v>1</v>
      </c>
      <c r="EF12" s="509" t="s">
        <v>1</v>
      </c>
      <c r="EG12" s="490" t="s">
        <v>0</v>
      </c>
      <c r="EH12" s="502" t="s">
        <v>1</v>
      </c>
      <c r="EI12" s="487" t="s">
        <v>0</v>
      </c>
      <c r="EJ12" s="502" t="s">
        <v>1</v>
      </c>
      <c r="EK12" s="487" t="s">
        <v>0</v>
      </c>
      <c r="EL12" s="502" t="s">
        <v>1</v>
      </c>
      <c r="EM12" s="491" t="s">
        <v>0</v>
      </c>
      <c r="EN12" s="502" t="s">
        <v>1</v>
      </c>
      <c r="EO12" s="487" t="s">
        <v>0</v>
      </c>
      <c r="EP12" s="502" t="s">
        <v>1</v>
      </c>
      <c r="EQ12" s="509" t="s">
        <v>1</v>
      </c>
      <c r="ER12" s="490" t="s">
        <v>0</v>
      </c>
      <c r="ES12" s="502" t="s">
        <v>1</v>
      </c>
      <c r="ET12" s="838" t="s">
        <v>0</v>
      </c>
      <c r="EU12" s="502" t="s">
        <v>1</v>
      </c>
      <c r="EV12" s="864" t="s">
        <v>0</v>
      </c>
      <c r="EW12" s="502" t="s">
        <v>1</v>
      </c>
      <c r="EX12" s="491" t="s">
        <v>0</v>
      </c>
      <c r="EY12" s="502" t="s">
        <v>1</v>
      </c>
      <c r="EZ12" s="487" t="s">
        <v>0</v>
      </c>
      <c r="FA12" s="502" t="s">
        <v>1</v>
      </c>
      <c r="FB12" s="509" t="s">
        <v>1</v>
      </c>
      <c r="FC12" s="1071" t="s">
        <v>0</v>
      </c>
      <c r="FD12" s="504" t="s">
        <v>1</v>
      </c>
      <c r="FE12" s="506" t="s">
        <v>0</v>
      </c>
      <c r="FF12" s="504" t="s">
        <v>1</v>
      </c>
      <c r="FG12" s="965" t="s">
        <v>0</v>
      </c>
      <c r="FH12" s="504" t="s">
        <v>1</v>
      </c>
      <c r="FI12" s="487" t="s">
        <v>0</v>
      </c>
      <c r="FJ12" s="502" t="s">
        <v>1</v>
      </c>
      <c r="FK12" s="487" t="s">
        <v>0</v>
      </c>
      <c r="FL12" s="502" t="s">
        <v>1</v>
      </c>
      <c r="FM12" s="509" t="s">
        <v>1</v>
      </c>
      <c r="FN12" s="1007" t="s">
        <v>0</v>
      </c>
      <c r="FO12" s="504" t="s">
        <v>1</v>
      </c>
      <c r="FP12" s="1069" t="s">
        <v>0</v>
      </c>
      <c r="FQ12" s="504" t="s">
        <v>1</v>
      </c>
      <c r="FR12" s="506" t="s">
        <v>0</v>
      </c>
      <c r="FS12" s="504" t="s">
        <v>1</v>
      </c>
      <c r="FT12" s="1100" t="s">
        <v>0</v>
      </c>
      <c r="FU12" s="502" t="s">
        <v>1</v>
      </c>
      <c r="FV12" s="487" t="s">
        <v>0</v>
      </c>
      <c r="FW12" s="502" t="s">
        <v>1</v>
      </c>
      <c r="FX12" s="509" t="s">
        <v>1</v>
      </c>
      <c r="FY12" s="1140" t="s">
        <v>0</v>
      </c>
      <c r="FZ12" s="503" t="s">
        <v>1</v>
      </c>
    </row>
    <row r="13" spans="1:182" ht="33" customHeight="1">
      <c r="A13" s="802"/>
      <c r="B13" s="514" t="s">
        <v>82</v>
      </c>
      <c r="C13" s="432">
        <v>39.1</v>
      </c>
      <c r="D13" s="433">
        <v>7153</v>
      </c>
      <c r="E13" s="434">
        <v>86</v>
      </c>
      <c r="F13" s="434">
        <f t="shared" si="1"/>
        <v>2.5334702840546859</v>
      </c>
      <c r="G13" s="435">
        <v>30</v>
      </c>
      <c r="H13" s="433">
        <v>4438</v>
      </c>
      <c r="I13" s="434">
        <f t="shared" si="2"/>
        <v>-37.956102334684751</v>
      </c>
      <c r="J13" s="434">
        <f t="shared" si="3"/>
        <v>1.8430538713267663</v>
      </c>
      <c r="K13" s="435">
        <v>28.4</v>
      </c>
      <c r="L13" s="433">
        <v>4269</v>
      </c>
      <c r="M13" s="436">
        <f t="shared" si="4"/>
        <v>-3.8080216313654769</v>
      </c>
      <c r="N13" s="436">
        <f t="shared" si="5"/>
        <v>2.2037643123367436</v>
      </c>
      <c r="O13" s="435">
        <v>26.8</v>
      </c>
      <c r="P13" s="433">
        <v>3862</v>
      </c>
      <c r="Q13" s="434">
        <f t="shared" si="6"/>
        <v>-9.5338486765050412</v>
      </c>
      <c r="R13" s="434">
        <f t="shared" si="7"/>
        <v>2.0565634834841231</v>
      </c>
      <c r="S13" s="437">
        <v>23.7</v>
      </c>
      <c r="T13" s="438">
        <v>3363</v>
      </c>
      <c r="U13" s="439">
        <f t="shared" si="8"/>
        <v>-12.920766442257904</v>
      </c>
      <c r="V13" s="440">
        <f t="shared" si="9"/>
        <v>1.4286281707378463</v>
      </c>
      <c r="W13" s="441">
        <v>27.6</v>
      </c>
      <c r="X13" s="442">
        <v>4242</v>
      </c>
      <c r="Y13" s="443">
        <f t="shared" si="10"/>
        <v>26.137377341659239</v>
      </c>
      <c r="Z13" s="444">
        <f t="shared" si="11"/>
        <v>1.5011412495355381</v>
      </c>
      <c r="AA13" s="441">
        <v>35.799999999999997</v>
      </c>
      <c r="AB13" s="442">
        <v>5497</v>
      </c>
      <c r="AC13" s="443">
        <f t="shared" si="12"/>
        <v>29.585101367279588</v>
      </c>
      <c r="AD13" s="444">
        <f t="shared" si="13"/>
        <v>1.5092153562731139</v>
      </c>
      <c r="AE13" s="445">
        <v>34.200000000000003</v>
      </c>
      <c r="AF13" s="442">
        <v>3836</v>
      </c>
      <c r="AG13" s="434">
        <f t="shared" si="14"/>
        <v>-30.216481717300347</v>
      </c>
      <c r="AH13" s="434">
        <f t="shared" si="15"/>
        <v>1.2031792034426734</v>
      </c>
      <c r="AI13" s="441">
        <v>19.399999999999999</v>
      </c>
      <c r="AJ13" s="442">
        <v>2219</v>
      </c>
      <c r="AK13" s="443">
        <f t="shared" si="16"/>
        <v>-42.153284671532845</v>
      </c>
      <c r="AL13" s="444">
        <f t="shared" si="17"/>
        <v>0.77410937303769034</v>
      </c>
      <c r="AM13" s="445">
        <v>9.5</v>
      </c>
      <c r="AN13" s="442">
        <v>1182</v>
      </c>
      <c r="AO13" s="443">
        <f t="shared" si="18"/>
        <v>-46.732762505633161</v>
      </c>
      <c r="AP13" s="443">
        <f t="shared" si="19"/>
        <v>0.45693874237468979</v>
      </c>
      <c r="AQ13" s="515" t="s">
        <v>0</v>
      </c>
      <c r="AR13" s="442">
        <v>1473</v>
      </c>
      <c r="AS13" s="443">
        <f t="shared" si="20"/>
        <v>24.619289340101513</v>
      </c>
      <c r="AT13" s="444">
        <f t="shared" si="0"/>
        <v>0.5313852813852814</v>
      </c>
      <c r="AU13" s="515" t="s">
        <v>0</v>
      </c>
      <c r="AV13" s="442">
        <v>1540</v>
      </c>
      <c r="AW13" s="443">
        <f t="shared" ref="AW13:AW18" si="21">(AV13/AR13-1)*100</f>
        <v>4.5485403937542523</v>
      </c>
      <c r="AX13" s="444">
        <f>(AV13/AV$36)*100</f>
        <v>0.60079507816187916</v>
      </c>
      <c r="AY13" s="516" t="s">
        <v>0</v>
      </c>
      <c r="AZ13" s="517">
        <v>912</v>
      </c>
      <c r="BA13" s="518">
        <f t="shared" ref="BA13:BA18" si="22">(AZ13/AV13-1)*100</f>
        <v>-40.779220779220779</v>
      </c>
      <c r="BB13" s="519">
        <f>(AZ13/AZ$36)*100</f>
        <v>0.35687313394873077</v>
      </c>
      <c r="BC13" s="520" t="s">
        <v>0</v>
      </c>
      <c r="BD13" s="517">
        <v>905</v>
      </c>
      <c r="BE13" s="518">
        <f>(BD13/AZ13-1)*100</f>
        <v>-0.76754385964912242</v>
      </c>
      <c r="BF13" s="521">
        <f t="shared" ref="BF13:BF18" si="23">(BD13/BD$36)*100</f>
        <v>0.37467603977776121</v>
      </c>
      <c r="BG13" s="516" t="s">
        <v>0</v>
      </c>
      <c r="BH13" s="517">
        <v>726</v>
      </c>
      <c r="BI13" s="518">
        <f t="shared" ref="BI13:BI18" si="24">(BH13/BD13-1)*100</f>
        <v>-19.77900552486188</v>
      </c>
      <c r="BJ13" s="519">
        <f t="shared" ref="BJ13:BJ18" si="25">(BH13/BH$36)*100</f>
        <v>0.29699811001202719</v>
      </c>
      <c r="BK13" s="522" t="s">
        <v>0</v>
      </c>
      <c r="BL13" s="517">
        <v>594</v>
      </c>
      <c r="BM13" s="434">
        <f t="shared" ref="BM13:BM18" si="26">(BL13/BH13-1)*100</f>
        <v>-18.181818181818176</v>
      </c>
      <c r="BN13" s="434">
        <f>(BL13/BL$36)*100</f>
        <v>0.26144020985638394</v>
      </c>
      <c r="BO13" s="516" t="s">
        <v>0</v>
      </c>
      <c r="BP13" s="433">
        <v>1366</v>
      </c>
      <c r="BQ13" s="434">
        <f t="shared" ref="BQ13:BQ18" si="27">(BP13/BL13-1)*100</f>
        <v>129.96632996632997</v>
      </c>
      <c r="BR13" s="453">
        <f t="shared" ref="BR13:BR18" si="28">(BP13/BP$36)*100</f>
        <v>0.57648076639024293</v>
      </c>
      <c r="BS13" s="516" t="s">
        <v>0</v>
      </c>
      <c r="BT13" s="433">
        <v>778</v>
      </c>
      <c r="BU13" s="434">
        <f>(BT13/BP13-1)*100</f>
        <v>-43.045387994143482</v>
      </c>
      <c r="BV13" s="453">
        <f>(BT13/BT$36)*100</f>
        <v>0.36712486492353136</v>
      </c>
      <c r="BW13" s="455">
        <v>95</v>
      </c>
      <c r="BX13" s="523">
        <v>80</v>
      </c>
      <c r="BY13" s="433">
        <v>77</v>
      </c>
      <c r="BZ13" s="523">
        <v>83</v>
      </c>
      <c r="CA13" s="433">
        <f>SUM(BW13:BZ13)</f>
        <v>335</v>
      </c>
      <c r="CB13" s="434">
        <f>(CA13/BT13-1)*100</f>
        <v>-56.940874035989722</v>
      </c>
      <c r="CC13" s="434">
        <f>(CA13/CA$36)*100</f>
        <v>0.17106633248039879</v>
      </c>
      <c r="CD13" s="456">
        <v>103</v>
      </c>
      <c r="CE13" s="434">
        <f>(CD13/BW13-1)*100</f>
        <v>8.4210526315789522</v>
      </c>
      <c r="CF13" s="433">
        <v>108</v>
      </c>
      <c r="CG13" s="434">
        <f>(CF13/BX13-1)*100</f>
        <v>35.000000000000007</v>
      </c>
      <c r="CH13" s="433">
        <v>93</v>
      </c>
      <c r="CI13" s="434">
        <f>(CH13/BY13-1)*100</f>
        <v>20.779220779220786</v>
      </c>
      <c r="CJ13" s="433">
        <v>99</v>
      </c>
      <c r="CK13" s="434">
        <f>(CJ13/BZ13-1)*100</f>
        <v>19.277108433734934</v>
      </c>
      <c r="CL13" s="433">
        <f>+CD13+CF13+CH13+CJ13</f>
        <v>403</v>
      </c>
      <c r="CM13" s="434">
        <f>(CL13/CA13-1)*100</f>
        <v>20.298507462686576</v>
      </c>
      <c r="CN13" s="453">
        <f>(CL13/CL$36)*100</f>
        <v>0.2040116648550474</v>
      </c>
      <c r="CO13" s="457">
        <v>40</v>
      </c>
      <c r="CP13" s="434">
        <f>(CO13/CD13-1)*100</f>
        <v>-61.165048543689316</v>
      </c>
      <c r="CQ13" s="433">
        <v>55</v>
      </c>
      <c r="CR13" s="451">
        <f>(CQ13/CF13-1)*100</f>
        <v>-49.074074074074069</v>
      </c>
      <c r="CS13" s="433">
        <v>46</v>
      </c>
      <c r="CT13" s="451">
        <f>(CS13/CH13-1)*100</f>
        <v>-50.537634408602152</v>
      </c>
      <c r="CU13" s="433">
        <v>45</v>
      </c>
      <c r="CV13" s="451">
        <f>(CU13/CJ13-1)*100</f>
        <v>-54.54545454545454</v>
      </c>
      <c r="CW13" s="433">
        <f>CO13+CQ13+CS13+CU13</f>
        <v>186</v>
      </c>
      <c r="CX13" s="434">
        <f>(CW13/CL13-1)*100</f>
        <v>-53.846153846153847</v>
      </c>
      <c r="CY13" s="434">
        <f>(CW13/CW$36)*100</f>
        <v>9.6267658418830268E-2</v>
      </c>
      <c r="CZ13" s="456">
        <v>34</v>
      </c>
      <c r="DA13" s="451">
        <f>(CZ13/CO13-1)*100</f>
        <v>-15.000000000000002</v>
      </c>
      <c r="DB13" s="433">
        <v>80</v>
      </c>
      <c r="DC13" s="451">
        <f>(DB13/CQ13-1)*100</f>
        <v>45.45454545454546</v>
      </c>
      <c r="DD13" s="433">
        <v>129</v>
      </c>
      <c r="DE13" s="451">
        <f>(DD13/CS13-1)*100</f>
        <v>180.43478260869566</v>
      </c>
      <c r="DF13" s="433">
        <v>146</v>
      </c>
      <c r="DG13" s="451">
        <f>(DF13/CU13-1)*100</f>
        <v>224.44444444444446</v>
      </c>
      <c r="DH13" s="433">
        <f>CZ13+DB13+DD13+DF13</f>
        <v>389</v>
      </c>
      <c r="DI13" s="434">
        <f>(DH13/CW13-1)*100</f>
        <v>109.13978494623655</v>
      </c>
      <c r="DJ13" s="453">
        <f>(DH13/DH$36)*100</f>
        <v>0.19706228863330058</v>
      </c>
      <c r="DK13" s="457">
        <v>131</v>
      </c>
      <c r="DL13" s="451">
        <f>(DK13/CZ13-1)*100</f>
        <v>285.29411764705884</v>
      </c>
      <c r="DM13" s="433">
        <v>143</v>
      </c>
      <c r="DN13" s="451">
        <f>(DM13/DB13-1)*100</f>
        <v>78.750000000000014</v>
      </c>
      <c r="DO13" s="433">
        <v>107</v>
      </c>
      <c r="DP13" s="451">
        <f>(DO13/DD13-1)*100</f>
        <v>-17.054263565891471</v>
      </c>
      <c r="DQ13" s="433">
        <v>103</v>
      </c>
      <c r="DR13" s="451">
        <f>(DQ13/DF13-1)*100</f>
        <v>-29.452054794520542</v>
      </c>
      <c r="DS13" s="433">
        <f>DK13+DM13+DO13+DQ13</f>
        <v>484</v>
      </c>
      <c r="DT13" s="434">
        <f>(DS13/DH13-1)*100</f>
        <v>24.421593830334199</v>
      </c>
      <c r="DU13" s="434">
        <f>(DS13/DS$36)*100</f>
        <v>0.24131131592845914</v>
      </c>
      <c r="DV13" s="456">
        <v>67</v>
      </c>
      <c r="DW13" s="451">
        <f>(DV13/DK13-1)*100</f>
        <v>-48.854961832061072</v>
      </c>
      <c r="DX13" s="433">
        <v>89</v>
      </c>
      <c r="DY13" s="451">
        <f>(DX13/DM13-1)*100</f>
        <v>-37.76223776223776</v>
      </c>
      <c r="DZ13" s="457">
        <v>78</v>
      </c>
      <c r="EA13" s="434">
        <f>(DZ13/DO13-1)*100</f>
        <v>-27.10280373831776</v>
      </c>
      <c r="EB13" s="433">
        <v>108</v>
      </c>
      <c r="EC13" s="451">
        <f>(EB13/DQ13-1)*100</f>
        <v>4.8543689320388328</v>
      </c>
      <c r="ED13" s="433">
        <f>DV13+DX13+DZ13+EB13</f>
        <v>342</v>
      </c>
      <c r="EE13" s="434">
        <f>(ED13/DS13-1)*100</f>
        <v>-29.338842975206614</v>
      </c>
      <c r="EF13" s="453">
        <f>(ED13/ED$36)*100</f>
        <v>0.16864653294438745</v>
      </c>
      <c r="EG13" s="456">
        <v>94</v>
      </c>
      <c r="EH13" s="451">
        <f>(EG13/DV13-1)*100</f>
        <v>40.298507462686572</v>
      </c>
      <c r="EI13" s="433">
        <v>74</v>
      </c>
      <c r="EJ13" s="451">
        <f>(EI13/DX13-1)*100</f>
        <v>-16.853932584269661</v>
      </c>
      <c r="EK13" s="816">
        <v>87</v>
      </c>
      <c r="EL13" s="451">
        <f>(EK13/DZ13-1)*100</f>
        <v>11.538461538461542</v>
      </c>
      <c r="EM13" s="457">
        <v>80</v>
      </c>
      <c r="EN13" s="451">
        <f>(EM13/EB13-1)*100</f>
        <v>-25.925925925925931</v>
      </c>
      <c r="EO13" s="433">
        <f>EG13+EI13+EK13+EM13</f>
        <v>335</v>
      </c>
      <c r="EP13" s="434">
        <f>(EO13/ED13-1)*100</f>
        <v>-2.0467836257309968</v>
      </c>
      <c r="EQ13" s="453">
        <f>(EO13/EO$36)*100</f>
        <v>0.16186046497128445</v>
      </c>
      <c r="ER13" s="456">
        <v>86</v>
      </c>
      <c r="ES13" s="451">
        <f t="shared" ref="ES13:ES14" si="29">(ER13/EG13-1)*100</f>
        <v>-8.5106382978723421</v>
      </c>
      <c r="ET13" s="845">
        <v>81</v>
      </c>
      <c r="EU13" s="451">
        <f t="shared" ref="EU13:EU14" si="30">(ET13/EI13-1)*100</f>
        <v>9.4594594594594525</v>
      </c>
      <c r="EV13" s="845">
        <v>134</v>
      </c>
      <c r="EW13" s="451">
        <f t="shared" ref="EW13:EW14" si="31">(EV13/EK13-1)*100</f>
        <v>54.022988505747115</v>
      </c>
      <c r="EX13" s="457">
        <v>139</v>
      </c>
      <c r="EY13" s="451">
        <f>(EX13/EM13-1)*100</f>
        <v>73.75</v>
      </c>
      <c r="EZ13" s="433">
        <f>ER13+ET13+EV13+EX13</f>
        <v>440</v>
      </c>
      <c r="FA13" s="434">
        <f>(EZ13/EO13-1)*100</f>
        <v>31.343283582089555</v>
      </c>
      <c r="FB13" s="453">
        <f>(EZ13/EZ$36)*100</f>
        <v>0.22861777709065359</v>
      </c>
      <c r="FC13" s="457">
        <v>138</v>
      </c>
      <c r="FD13" s="434">
        <f>(FC13/ER13-1)*100</f>
        <v>60.465116279069761</v>
      </c>
      <c r="FE13" s="523">
        <v>151</v>
      </c>
      <c r="FF13" s="434">
        <f>(FE13/ET13-1)*100</f>
        <v>86.41975308641976</v>
      </c>
      <c r="FG13" s="523">
        <v>165</v>
      </c>
      <c r="FH13" s="434">
        <f>(FG13/EV13-1)*100</f>
        <v>23.134328358208943</v>
      </c>
      <c r="FI13" s="433">
        <v>174</v>
      </c>
      <c r="FJ13" s="451">
        <f>(FI13/EX13-1)*100</f>
        <v>25.179856115107913</v>
      </c>
      <c r="FK13" s="433">
        <f>FC13+FE13+FG13+FI13</f>
        <v>628</v>
      </c>
      <c r="FL13" s="434">
        <f>(FK13/EZ13-1)*100</f>
        <v>42.727272727272727</v>
      </c>
      <c r="FM13" s="453">
        <f>(FK13/FK$36)*100</f>
        <v>0.31363582066910467</v>
      </c>
      <c r="FN13" s="1008">
        <v>211</v>
      </c>
      <c r="FO13" s="434">
        <f>(FN13/FC13-1)*100</f>
        <v>52.898550724637673</v>
      </c>
      <c r="FP13" s="1068">
        <v>234</v>
      </c>
      <c r="FQ13" s="434">
        <f>(FP13/FE13-1)*100</f>
        <v>54.966887417218537</v>
      </c>
      <c r="FR13" s="523">
        <v>262</v>
      </c>
      <c r="FS13" s="434">
        <f>(FR13/FG13-1)*100</f>
        <v>58.787878787878789</v>
      </c>
      <c r="FT13" s="433">
        <v>254</v>
      </c>
      <c r="FU13" s="451">
        <f>(FT13/FI13-1)*100</f>
        <v>45.977011494252885</v>
      </c>
      <c r="FV13" s="433">
        <f>FN13+FP13+FR13+FT13</f>
        <v>961</v>
      </c>
      <c r="FW13" s="434">
        <f>(FV13/FK13-1)*100</f>
        <v>53.02547770700636</v>
      </c>
      <c r="FX13" s="453">
        <f>(FV13/FV$36)*100</f>
        <v>0.39187168911927178</v>
      </c>
      <c r="FY13" s="1141">
        <v>289</v>
      </c>
      <c r="FZ13" s="453">
        <f>(FY13/FN13-1)*100</f>
        <v>36.966824644549767</v>
      </c>
    </row>
    <row r="14" spans="1:182" ht="33" customHeight="1">
      <c r="A14" s="1224" t="s">
        <v>83</v>
      </c>
      <c r="B14" s="1220"/>
      <c r="C14" s="524">
        <v>148.80000000000001</v>
      </c>
      <c r="D14" s="525">
        <v>16455</v>
      </c>
      <c r="E14" s="526">
        <v>12.2</v>
      </c>
      <c r="F14" s="527">
        <f t="shared" si="1"/>
        <v>5.8280796203159309</v>
      </c>
      <c r="G14" s="528">
        <v>130.80000000000001</v>
      </c>
      <c r="H14" s="525">
        <v>14924</v>
      </c>
      <c r="I14" s="526">
        <f t="shared" si="2"/>
        <v>-9.3041628684290441</v>
      </c>
      <c r="J14" s="527">
        <f t="shared" si="3"/>
        <v>6.1977773717171383</v>
      </c>
      <c r="K14" s="528">
        <v>137</v>
      </c>
      <c r="L14" s="525">
        <v>15933</v>
      </c>
      <c r="M14" s="529">
        <f t="shared" si="4"/>
        <v>6.7609220048244545</v>
      </c>
      <c r="N14" s="530">
        <f t="shared" si="5"/>
        <v>8.2250121312863307</v>
      </c>
      <c r="O14" s="528">
        <v>130.4</v>
      </c>
      <c r="P14" s="525">
        <v>14496</v>
      </c>
      <c r="Q14" s="526">
        <f t="shared" si="6"/>
        <v>-9.0190171342496743</v>
      </c>
      <c r="R14" s="527">
        <f t="shared" si="7"/>
        <v>7.7193019825442386</v>
      </c>
      <c r="S14" s="531">
        <v>134.1</v>
      </c>
      <c r="T14" s="532">
        <v>15042</v>
      </c>
      <c r="U14" s="533">
        <f t="shared" si="8"/>
        <v>3.7665562913907324</v>
      </c>
      <c r="V14" s="534">
        <f t="shared" si="9"/>
        <v>6.389956867153936</v>
      </c>
      <c r="W14" s="535">
        <v>150.30000000000001</v>
      </c>
      <c r="X14" s="536">
        <v>16811</v>
      </c>
      <c r="Y14" s="537">
        <f t="shared" si="10"/>
        <v>11.760404201568942</v>
      </c>
      <c r="Z14" s="538">
        <f t="shared" si="11"/>
        <v>5.949006493621388</v>
      </c>
      <c r="AA14" s="535">
        <v>227.5</v>
      </c>
      <c r="AB14" s="536">
        <v>25925</v>
      </c>
      <c r="AC14" s="537">
        <f t="shared" si="12"/>
        <v>54.214502409136877</v>
      </c>
      <c r="AD14" s="538">
        <f t="shared" si="13"/>
        <v>7.1177748065090913</v>
      </c>
      <c r="AE14" s="539">
        <v>183.7</v>
      </c>
      <c r="AF14" s="536">
        <v>21234</v>
      </c>
      <c r="AG14" s="526">
        <f t="shared" si="14"/>
        <v>-18.094503375120542</v>
      </c>
      <c r="AH14" s="527">
        <f t="shared" si="15"/>
        <v>6.6601426501307941</v>
      </c>
      <c r="AI14" s="535">
        <v>171.8</v>
      </c>
      <c r="AJ14" s="536">
        <v>21011</v>
      </c>
      <c r="AK14" s="537">
        <f t="shared" si="16"/>
        <v>-1.0502025054158426</v>
      </c>
      <c r="AL14" s="538">
        <f t="shared" si="17"/>
        <v>7.3297936173478639</v>
      </c>
      <c r="AM14" s="539">
        <v>153</v>
      </c>
      <c r="AN14" s="536">
        <v>19091</v>
      </c>
      <c r="AO14" s="537">
        <f t="shared" si="18"/>
        <v>-9.1380705344819351</v>
      </c>
      <c r="AP14" s="540">
        <f t="shared" si="19"/>
        <v>7.3802178770517788</v>
      </c>
      <c r="AQ14" s="541" t="s">
        <v>0</v>
      </c>
      <c r="AR14" s="536">
        <v>16522</v>
      </c>
      <c r="AS14" s="537">
        <f t="shared" si="20"/>
        <v>-13.456602587606724</v>
      </c>
      <c r="AT14" s="538">
        <f t="shared" si="0"/>
        <v>5.9603174603174605</v>
      </c>
      <c r="AU14" s="541" t="s">
        <v>0</v>
      </c>
      <c r="AV14" s="536">
        <v>15608</v>
      </c>
      <c r="AW14" s="537">
        <f t="shared" si="21"/>
        <v>-5.5320179155065929</v>
      </c>
      <c r="AX14" s="538">
        <f t="shared" ref="AX14:AX22" si="32">(AV14/AV$36)*100</f>
        <v>6.0890971298380583</v>
      </c>
      <c r="AY14" s="541" t="s">
        <v>0</v>
      </c>
      <c r="AZ14" s="542">
        <v>19944</v>
      </c>
      <c r="BA14" s="543">
        <f t="shared" si="22"/>
        <v>27.780625320348527</v>
      </c>
      <c r="BB14" s="544">
        <f t="shared" ref="BB14:BB22" si="33">(AZ14/AZ$36)*100</f>
        <v>7.8042519555630339</v>
      </c>
      <c r="BC14" s="545" t="s">
        <v>0</v>
      </c>
      <c r="BD14" s="542">
        <v>22337</v>
      </c>
      <c r="BE14" s="543">
        <f>(BD14/AZ14-1)*100</f>
        <v>11.998596068993184</v>
      </c>
      <c r="BF14" s="546">
        <f t="shared" si="23"/>
        <v>9.247667072393206</v>
      </c>
      <c r="BG14" s="541" t="s">
        <v>0</v>
      </c>
      <c r="BH14" s="542">
        <v>24885</v>
      </c>
      <c r="BI14" s="543">
        <f t="shared" si="24"/>
        <v>11.407082419304304</v>
      </c>
      <c r="BJ14" s="544">
        <f t="shared" si="25"/>
        <v>10.180162489875064</v>
      </c>
      <c r="BK14" s="547" t="s">
        <v>0</v>
      </c>
      <c r="BL14" s="542">
        <v>21133</v>
      </c>
      <c r="BM14" s="526">
        <f t="shared" si="26"/>
        <v>-15.077355836849504</v>
      </c>
      <c r="BN14" s="527">
        <f t="shared" ref="BN14:BN23" si="34">(BL14/BL$36)*100</f>
        <v>9.3013736614393299</v>
      </c>
      <c r="BO14" s="541" t="s">
        <v>0</v>
      </c>
      <c r="BP14" s="525">
        <v>20332</v>
      </c>
      <c r="BQ14" s="526">
        <f t="shared" si="27"/>
        <v>-3.7902806037950154</v>
      </c>
      <c r="BR14" s="548">
        <f t="shared" si="28"/>
        <v>8.5805321685552105</v>
      </c>
      <c r="BS14" s="541" t="s">
        <v>0</v>
      </c>
      <c r="BT14" s="525">
        <v>18778</v>
      </c>
      <c r="BU14" s="526">
        <f>(BT14/BP14-1)*100</f>
        <v>-7.6431241392878269</v>
      </c>
      <c r="BV14" s="548">
        <f>(BT14/BT$36)*100</f>
        <v>8.8610163413034346</v>
      </c>
      <c r="BW14" s="549">
        <v>3812</v>
      </c>
      <c r="BX14" s="525">
        <v>4393</v>
      </c>
      <c r="BY14" s="525">
        <v>4407</v>
      </c>
      <c r="BZ14" s="525">
        <v>4210</v>
      </c>
      <c r="CA14" s="525">
        <f>SUM(BW14:BZ14)</f>
        <v>16822</v>
      </c>
      <c r="CB14" s="526">
        <f>(CA14/BT14-1)*100</f>
        <v>-10.41644477580147</v>
      </c>
      <c r="CC14" s="527">
        <f>(CA14/CA$36)*100</f>
        <v>8.5900831193590115</v>
      </c>
      <c r="CD14" s="550">
        <v>4208</v>
      </c>
      <c r="CE14" s="434">
        <f>(CD14/BW14-1)*100</f>
        <v>10.388247639034631</v>
      </c>
      <c r="CF14" s="525">
        <v>4750</v>
      </c>
      <c r="CG14" s="434">
        <f>(CF14/BX14-1)*100</f>
        <v>8.1265649897564352</v>
      </c>
      <c r="CH14" s="525">
        <v>4136</v>
      </c>
      <c r="CI14" s="434">
        <f>(CH14/BY14-1)*100</f>
        <v>-6.1493079192194262</v>
      </c>
      <c r="CJ14" s="525">
        <v>3884</v>
      </c>
      <c r="CK14" s="526">
        <f>(CJ14/BZ14-1)*100</f>
        <v>-7.7434679334916883</v>
      </c>
      <c r="CL14" s="525">
        <f>+CD14+CF14+CH14+CJ14</f>
        <v>16978</v>
      </c>
      <c r="CM14" s="526">
        <f>(CL14/CA14-1)*100</f>
        <v>0.92735703245749868</v>
      </c>
      <c r="CN14" s="548">
        <f>(CL14/CL$36)*100</f>
        <v>8.5948140096997374</v>
      </c>
      <c r="CO14" s="549">
        <v>3753</v>
      </c>
      <c r="CP14" s="434">
        <f>(CO14/CD14-1)*100</f>
        <v>-10.812737642585546</v>
      </c>
      <c r="CQ14" s="525">
        <v>4226</v>
      </c>
      <c r="CR14" s="526">
        <f>(CQ14/CF14-1)*100</f>
        <v>-11.031578947368425</v>
      </c>
      <c r="CS14" s="525">
        <v>3849</v>
      </c>
      <c r="CT14" s="526">
        <f>(CS14/CH14-1)*100</f>
        <v>-6.9390715667311369</v>
      </c>
      <c r="CU14" s="525">
        <v>3727</v>
      </c>
      <c r="CV14" s="526">
        <f>(CU14/CJ14-1)*100</f>
        <v>-4.0422245108135968</v>
      </c>
      <c r="CW14" s="525">
        <f>CO14+CQ14+CS14+CU14</f>
        <v>15555</v>
      </c>
      <c r="CX14" s="526">
        <f>(CW14/CL14-1)*100</f>
        <v>-8.3814347979738528</v>
      </c>
      <c r="CY14" s="527">
        <f>(CW14/CW$36)*100</f>
        <v>8.050771111316692</v>
      </c>
      <c r="CZ14" s="550">
        <v>3285</v>
      </c>
      <c r="DA14" s="451">
        <f>(CZ14/CO14-1)*100</f>
        <v>-12.470023980815348</v>
      </c>
      <c r="DB14" s="525">
        <v>4060</v>
      </c>
      <c r="DC14" s="526">
        <f>(DB14/CQ14-1)*100</f>
        <v>-3.9280643634642676</v>
      </c>
      <c r="DD14" s="525">
        <v>4299</v>
      </c>
      <c r="DE14" s="526">
        <f>(DD14/CS14-1)*100</f>
        <v>11.691348402182378</v>
      </c>
      <c r="DF14" s="525">
        <v>4430</v>
      </c>
      <c r="DG14" s="526">
        <f>(DF14/CU14-1)*100</f>
        <v>18.8623557821304</v>
      </c>
      <c r="DH14" s="525">
        <f>CZ14+DB14+DD14+DF14</f>
        <v>16074</v>
      </c>
      <c r="DI14" s="526">
        <f>(DH14/CW14-1)*100</f>
        <v>3.336547733847639</v>
      </c>
      <c r="DJ14" s="548">
        <f>(DH14/DH$36)*100</f>
        <v>8.1428771914953053</v>
      </c>
      <c r="DK14" s="549">
        <v>3818</v>
      </c>
      <c r="DL14" s="451">
        <f>(DK14/CZ14-1)*100</f>
        <v>16.225266362252654</v>
      </c>
      <c r="DM14" s="525">
        <v>4654</v>
      </c>
      <c r="DN14" s="526">
        <f>(DM14/DB14-1)*100</f>
        <v>14.630541871921189</v>
      </c>
      <c r="DO14" s="525">
        <v>4364</v>
      </c>
      <c r="DP14" s="526">
        <f>(DO14/DD14-1)*100</f>
        <v>1.5119795301232752</v>
      </c>
      <c r="DQ14" s="525">
        <v>4396</v>
      </c>
      <c r="DR14" s="526">
        <f>(DQ14/DF14-1)*100</f>
        <v>-0.76749435665913746</v>
      </c>
      <c r="DS14" s="525">
        <f>DK14+DM14+DO14+DQ14</f>
        <v>17232</v>
      </c>
      <c r="DT14" s="526">
        <f>(DS14/DH14-1)*100</f>
        <v>7.204180664427029</v>
      </c>
      <c r="DU14" s="527">
        <f>(DS14/DS$36)*100</f>
        <v>8.5914805704115853</v>
      </c>
      <c r="DV14" s="550">
        <v>3811</v>
      </c>
      <c r="DW14" s="451">
        <f>(DV14/DK14-1)*100</f>
        <v>-0.18334206390780983</v>
      </c>
      <c r="DX14" s="525">
        <v>4471</v>
      </c>
      <c r="DY14" s="526">
        <f>(DX14/DM14-1)*100</f>
        <v>-3.9321014181349367</v>
      </c>
      <c r="DZ14" s="549">
        <v>4374</v>
      </c>
      <c r="EA14" s="527">
        <f>(DZ14/DO14-1)*100</f>
        <v>0.22914757103573713</v>
      </c>
      <c r="EB14" s="525">
        <v>4139</v>
      </c>
      <c r="EC14" s="526">
        <f>(EB14/DQ14-1)*100</f>
        <v>-5.8462238398544137</v>
      </c>
      <c r="ED14" s="525">
        <f>DV14+DX14+DZ14+EB14</f>
        <v>16795</v>
      </c>
      <c r="EE14" s="526">
        <f>(ED14/DS14-1)*100</f>
        <v>-2.5359795728876477</v>
      </c>
      <c r="EF14" s="548">
        <f>(ED14/ED$36)*100</f>
        <v>8.281925499418092</v>
      </c>
      <c r="EG14" s="550">
        <v>3980</v>
      </c>
      <c r="EH14" s="451">
        <f>(EG14/DV14-1)*100</f>
        <v>4.434531618997628</v>
      </c>
      <c r="EI14" s="525">
        <v>4798</v>
      </c>
      <c r="EJ14" s="451">
        <f>(EI14/DX14-1)*100</f>
        <v>7.3138000447327212</v>
      </c>
      <c r="EK14" s="817">
        <v>4483</v>
      </c>
      <c r="EL14" s="526">
        <f>(EK14/DZ14-1)*100</f>
        <v>2.4919981710105121</v>
      </c>
      <c r="EM14" s="549">
        <v>4721</v>
      </c>
      <c r="EN14" s="526">
        <f>(EM14/EB14-1)*100</f>
        <v>14.061367480067656</v>
      </c>
      <c r="EO14" s="525">
        <f>EG14+EI14+EK14+EM14</f>
        <v>17982</v>
      </c>
      <c r="EP14" s="526">
        <f>(EO14/ED14-1)*100</f>
        <v>7.0675796367966726</v>
      </c>
      <c r="EQ14" s="548">
        <f>(EO14/EO$36)*100</f>
        <v>8.688283227204888</v>
      </c>
      <c r="ER14" s="550">
        <v>3830</v>
      </c>
      <c r="ES14" s="451">
        <f t="shared" si="29"/>
        <v>-3.7688442211055273</v>
      </c>
      <c r="ET14" s="846">
        <v>4591</v>
      </c>
      <c r="EU14" s="451">
        <f t="shared" si="30"/>
        <v>-4.3142976240099991</v>
      </c>
      <c r="EV14" s="846">
        <v>4475</v>
      </c>
      <c r="EW14" s="451">
        <f t="shared" si="31"/>
        <v>-0.17845192951149169</v>
      </c>
      <c r="EX14" s="549">
        <v>5247</v>
      </c>
      <c r="EY14" s="526">
        <f>(EX14/EM14-1)*100</f>
        <v>11.141707265409861</v>
      </c>
      <c r="EZ14" s="525">
        <f>ER14+ET14+EV14+EX14</f>
        <v>18143</v>
      </c>
      <c r="FA14" s="526">
        <f>(EZ14/EO14-1)*100</f>
        <v>0.89533978422866589</v>
      </c>
      <c r="FB14" s="548">
        <f>(EZ14/EZ$36)*100</f>
        <v>9.4268462039902907</v>
      </c>
      <c r="FC14" s="823">
        <v>4670</v>
      </c>
      <c r="FD14" s="434">
        <f t="shared" ref="FD14" si="35">(FC14/ER14-1)*100</f>
        <v>21.932114882506525</v>
      </c>
      <c r="FE14" s="525">
        <v>5404</v>
      </c>
      <c r="FF14" s="434">
        <f>(FE14/ET14-1)*100</f>
        <v>17.708560226530157</v>
      </c>
      <c r="FG14" s="525">
        <v>4943</v>
      </c>
      <c r="FH14" s="434">
        <f t="shared" ref="FH14" si="36">(FG14/EV14-1)*100</f>
        <v>10.458100558659211</v>
      </c>
      <c r="FI14" s="525">
        <v>5206</v>
      </c>
      <c r="FJ14" s="526">
        <f>(FI14/EX14-1)*100</f>
        <v>-0.78139889460644429</v>
      </c>
      <c r="FK14" s="525">
        <f>FC14+FE14+FG14+FI14</f>
        <v>20223</v>
      </c>
      <c r="FL14" s="526">
        <f>(FK14/EZ14-1)*100</f>
        <v>11.464476657664102</v>
      </c>
      <c r="FM14" s="548">
        <f>(FK14/FK$36)*100</f>
        <v>10.09977261368042</v>
      </c>
      <c r="FN14" s="1022">
        <v>5144</v>
      </c>
      <c r="FO14" s="434">
        <f t="shared" ref="FO14" si="37">(FN14/FC14-1)*100</f>
        <v>10.149892933618855</v>
      </c>
      <c r="FP14" s="846">
        <v>5382</v>
      </c>
      <c r="FQ14" s="434">
        <f>(FP14/FE14-1)*100</f>
        <v>-0.40710584752035039</v>
      </c>
      <c r="FR14" s="525">
        <v>4729</v>
      </c>
      <c r="FS14" s="434">
        <f t="shared" ref="FS14" si="38">(FR14/FG14-1)*100</f>
        <v>-4.3293546429293954</v>
      </c>
      <c r="FT14" s="525">
        <v>4998</v>
      </c>
      <c r="FU14" s="526">
        <f>(FT14/FI14-1)*100</f>
        <v>-3.9953899346907407</v>
      </c>
      <c r="FV14" s="525">
        <f>FN14+FP14+FR14+FT14</f>
        <v>20253</v>
      </c>
      <c r="FW14" s="526">
        <f>(FV14/FK14-1)*100</f>
        <v>0.14834594273847035</v>
      </c>
      <c r="FX14" s="548">
        <f>(FV14/FV$36)*100</f>
        <v>8.2586652650703556</v>
      </c>
      <c r="FY14" s="1022">
        <v>4252</v>
      </c>
      <c r="FZ14" s="453">
        <f t="shared" ref="FZ14" si="39">(FY14/FN14-1)*100</f>
        <v>-17.340590979782267</v>
      </c>
    </row>
    <row r="15" spans="1:182" ht="33" customHeight="1">
      <c r="A15" s="1219" t="s">
        <v>55</v>
      </c>
      <c r="B15" s="1220"/>
      <c r="C15" s="524">
        <v>0.5</v>
      </c>
      <c r="D15" s="525">
        <v>93</v>
      </c>
      <c r="E15" s="526">
        <v>-7</v>
      </c>
      <c r="F15" s="527">
        <f t="shared" si="1"/>
        <v>3.2939009704611465E-2</v>
      </c>
      <c r="G15" s="528">
        <v>0.5</v>
      </c>
      <c r="H15" s="525">
        <v>108</v>
      </c>
      <c r="I15" s="526">
        <f t="shared" si="2"/>
        <v>16.129032258064523</v>
      </c>
      <c r="J15" s="527">
        <f t="shared" si="3"/>
        <v>4.4851243376135816E-2</v>
      </c>
      <c r="K15" s="528">
        <v>1.6</v>
      </c>
      <c r="L15" s="525">
        <v>370</v>
      </c>
      <c r="M15" s="529">
        <f t="shared" si="4"/>
        <v>242.59259259259261</v>
      </c>
      <c r="N15" s="530">
        <f t="shared" si="5"/>
        <v>0.19100323156818816</v>
      </c>
      <c r="O15" s="528">
        <v>1.6</v>
      </c>
      <c r="P15" s="525">
        <v>321</v>
      </c>
      <c r="Q15" s="526">
        <f t="shared" si="6"/>
        <v>-13.243243243243242</v>
      </c>
      <c r="R15" s="527">
        <f t="shared" si="7"/>
        <v>0.1709365298286907</v>
      </c>
      <c r="S15" s="531">
        <v>1.5</v>
      </c>
      <c r="T15" s="532">
        <v>279</v>
      </c>
      <c r="U15" s="533">
        <f t="shared" si="8"/>
        <v>-13.084112149532711</v>
      </c>
      <c r="V15" s="534">
        <f t="shared" si="9"/>
        <v>0.1185213379827116</v>
      </c>
      <c r="W15" s="535">
        <v>1.2</v>
      </c>
      <c r="X15" s="536">
        <v>203</v>
      </c>
      <c r="Y15" s="537">
        <f t="shared" si="10"/>
        <v>-27.24014336917563</v>
      </c>
      <c r="Z15" s="538">
        <f t="shared" si="11"/>
        <v>7.1836792469522445E-2</v>
      </c>
      <c r="AA15" s="535">
        <v>2.7</v>
      </c>
      <c r="AB15" s="536">
        <v>417</v>
      </c>
      <c r="AC15" s="537">
        <f t="shared" si="12"/>
        <v>105.41871921182265</v>
      </c>
      <c r="AD15" s="538">
        <f t="shared" si="13"/>
        <v>0.11448841250971228</v>
      </c>
      <c r="AE15" s="539">
        <v>1</v>
      </c>
      <c r="AF15" s="536">
        <v>286</v>
      </c>
      <c r="AG15" s="526">
        <f t="shared" si="14"/>
        <v>-31.414868105515591</v>
      </c>
      <c r="AH15" s="527">
        <f t="shared" si="15"/>
        <v>8.9705227368249374E-2</v>
      </c>
      <c r="AI15" s="535">
        <v>1</v>
      </c>
      <c r="AJ15" s="536">
        <v>199</v>
      </c>
      <c r="AK15" s="537">
        <f t="shared" si="16"/>
        <v>-30.419580419580416</v>
      </c>
      <c r="AL15" s="538">
        <f t="shared" si="17"/>
        <v>6.9422156482424682E-2</v>
      </c>
      <c r="AM15" s="539">
        <v>0</v>
      </c>
      <c r="AN15" s="536">
        <v>122</v>
      </c>
      <c r="AO15" s="537">
        <f t="shared" si="18"/>
        <v>-38.693467336683419</v>
      </c>
      <c r="AP15" s="540">
        <f t="shared" si="19"/>
        <v>4.7162882038673561E-2</v>
      </c>
      <c r="AQ15" s="541" t="s">
        <v>0</v>
      </c>
      <c r="AR15" s="536">
        <v>102</v>
      </c>
      <c r="AS15" s="537">
        <f t="shared" si="20"/>
        <v>-16.393442622950815</v>
      </c>
      <c r="AT15" s="538">
        <f t="shared" si="0"/>
        <v>3.67965367965368E-2</v>
      </c>
      <c r="AU15" s="541" t="s">
        <v>0</v>
      </c>
      <c r="AV15" s="536">
        <v>61</v>
      </c>
      <c r="AW15" s="537">
        <f t="shared" si="21"/>
        <v>-40.196078431372548</v>
      </c>
      <c r="AX15" s="538">
        <f t="shared" si="32"/>
        <v>2.3797727121996515E-2</v>
      </c>
      <c r="AY15" s="541" t="s">
        <v>0</v>
      </c>
      <c r="AZ15" s="542">
        <v>33</v>
      </c>
      <c r="BA15" s="543">
        <f t="shared" si="22"/>
        <v>-45.901639344262293</v>
      </c>
      <c r="BB15" s="544">
        <f t="shared" si="33"/>
        <v>1.2913172609986971E-2</v>
      </c>
      <c r="BC15" s="545" t="s">
        <v>0</v>
      </c>
      <c r="BD15" s="542">
        <v>88</v>
      </c>
      <c r="BE15" s="543">
        <f>(BD15/AZ15-1)*100</f>
        <v>166.66666666666666</v>
      </c>
      <c r="BF15" s="546">
        <f t="shared" si="23"/>
        <v>3.6432587293307166E-2</v>
      </c>
      <c r="BG15" s="541" t="s">
        <v>0</v>
      </c>
      <c r="BH15" s="542">
        <v>158</v>
      </c>
      <c r="BI15" s="543">
        <f t="shared" si="24"/>
        <v>79.545454545454547</v>
      </c>
      <c r="BJ15" s="544">
        <f t="shared" si="25"/>
        <v>6.4635952316667078E-2</v>
      </c>
      <c r="BK15" s="547" t="s">
        <v>0</v>
      </c>
      <c r="BL15" s="542">
        <v>31</v>
      </c>
      <c r="BM15" s="526">
        <f t="shared" si="26"/>
        <v>-80.379746835443044</v>
      </c>
      <c r="BN15" s="527">
        <f t="shared" si="34"/>
        <v>1.3644186036275929E-2</v>
      </c>
      <c r="BO15" s="541" t="s">
        <v>0</v>
      </c>
      <c r="BP15" s="525">
        <v>7</v>
      </c>
      <c r="BQ15" s="526">
        <f t="shared" si="27"/>
        <v>-77.41935483870968</v>
      </c>
      <c r="BR15" s="548">
        <f t="shared" si="28"/>
        <v>2.9541474119558564E-3</v>
      </c>
      <c r="BS15" s="541" t="s">
        <v>0</v>
      </c>
      <c r="BT15" s="551" t="s">
        <v>0</v>
      </c>
      <c r="BU15" s="552" t="s">
        <v>1</v>
      </c>
      <c r="BV15" s="553" t="s">
        <v>1</v>
      </c>
      <c r="BW15" s="554" t="s">
        <v>0</v>
      </c>
      <c r="BX15" s="551" t="s">
        <v>0</v>
      </c>
      <c r="BY15" s="551" t="s">
        <v>0</v>
      </c>
      <c r="BZ15" s="551" t="s">
        <v>0</v>
      </c>
      <c r="CA15" s="551" t="s">
        <v>0</v>
      </c>
      <c r="CB15" s="552" t="s">
        <v>1</v>
      </c>
      <c r="CC15" s="555" t="s">
        <v>1</v>
      </c>
      <c r="CD15" s="556" t="s">
        <v>0</v>
      </c>
      <c r="CE15" s="552" t="s">
        <v>1</v>
      </c>
      <c r="CF15" s="551" t="s">
        <v>0</v>
      </c>
      <c r="CG15" s="552" t="s">
        <v>1</v>
      </c>
      <c r="CH15" s="551" t="s">
        <v>0</v>
      </c>
      <c r="CI15" s="552" t="s">
        <v>1</v>
      </c>
      <c r="CJ15" s="551" t="s">
        <v>0</v>
      </c>
      <c r="CK15" s="552" t="s">
        <v>1</v>
      </c>
      <c r="CL15" s="551" t="s">
        <v>0</v>
      </c>
      <c r="CM15" s="552" t="s">
        <v>1</v>
      </c>
      <c r="CN15" s="553" t="s">
        <v>1</v>
      </c>
      <c r="CO15" s="554" t="s">
        <v>0</v>
      </c>
      <c r="CP15" s="552" t="s">
        <v>1</v>
      </c>
      <c r="CQ15" s="551" t="s">
        <v>0</v>
      </c>
      <c r="CR15" s="552" t="s">
        <v>1</v>
      </c>
      <c r="CS15" s="551" t="s">
        <v>0</v>
      </c>
      <c r="CT15" s="552" t="s">
        <v>1</v>
      </c>
      <c r="CU15" s="551" t="s">
        <v>0</v>
      </c>
      <c r="CV15" s="552" t="s">
        <v>1</v>
      </c>
      <c r="CW15" s="551" t="s">
        <v>0</v>
      </c>
      <c r="CX15" s="552" t="s">
        <v>1</v>
      </c>
      <c r="CY15" s="555" t="s">
        <v>1</v>
      </c>
      <c r="CZ15" s="556" t="s">
        <v>0</v>
      </c>
      <c r="DA15" s="552" t="s">
        <v>1</v>
      </c>
      <c r="DB15" s="551" t="s">
        <v>0</v>
      </c>
      <c r="DC15" s="552" t="s">
        <v>1</v>
      </c>
      <c r="DD15" s="551" t="s">
        <v>0</v>
      </c>
      <c r="DE15" s="552" t="s">
        <v>1</v>
      </c>
      <c r="DF15" s="551" t="s">
        <v>0</v>
      </c>
      <c r="DG15" s="552" t="s">
        <v>1</v>
      </c>
      <c r="DH15" s="551" t="s">
        <v>0</v>
      </c>
      <c r="DI15" s="552" t="s">
        <v>1</v>
      </c>
      <c r="DJ15" s="553" t="s">
        <v>1</v>
      </c>
      <c r="DK15" s="554" t="s">
        <v>0</v>
      </c>
      <c r="DL15" s="552" t="s">
        <v>1</v>
      </c>
      <c r="DM15" s="551" t="s">
        <v>0</v>
      </c>
      <c r="DN15" s="552" t="s">
        <v>1</v>
      </c>
      <c r="DO15" s="551" t="s">
        <v>0</v>
      </c>
      <c r="DP15" s="552" t="s">
        <v>1</v>
      </c>
      <c r="DQ15" s="551" t="s">
        <v>0</v>
      </c>
      <c r="DR15" s="552" t="s">
        <v>1</v>
      </c>
      <c r="DS15" s="551" t="s">
        <v>0</v>
      </c>
      <c r="DT15" s="552" t="s">
        <v>1</v>
      </c>
      <c r="DU15" s="555" t="s">
        <v>1</v>
      </c>
      <c r="DV15" s="556" t="s">
        <v>0</v>
      </c>
      <c r="DW15" s="552" t="s">
        <v>1</v>
      </c>
      <c r="DX15" s="551" t="s">
        <v>0</v>
      </c>
      <c r="DY15" s="552" t="s">
        <v>1</v>
      </c>
      <c r="DZ15" s="554" t="s">
        <v>0</v>
      </c>
      <c r="EA15" s="555" t="s">
        <v>1</v>
      </c>
      <c r="EB15" s="551" t="s">
        <v>0</v>
      </c>
      <c r="EC15" s="552" t="s">
        <v>1</v>
      </c>
      <c r="ED15" s="551" t="s">
        <v>0</v>
      </c>
      <c r="EE15" s="552" t="s">
        <v>1</v>
      </c>
      <c r="EF15" s="553" t="s">
        <v>1</v>
      </c>
      <c r="EG15" s="556" t="s">
        <v>0</v>
      </c>
      <c r="EH15" s="552" t="s">
        <v>1</v>
      </c>
      <c r="EI15" s="551" t="s">
        <v>0</v>
      </c>
      <c r="EJ15" s="552" t="s">
        <v>85</v>
      </c>
      <c r="EK15" s="818" t="s">
        <v>0</v>
      </c>
      <c r="EL15" s="552" t="s">
        <v>1</v>
      </c>
      <c r="EM15" s="554" t="s">
        <v>0</v>
      </c>
      <c r="EN15" s="552" t="s">
        <v>1</v>
      </c>
      <c r="EO15" s="551" t="s">
        <v>0</v>
      </c>
      <c r="EP15" s="552" t="s">
        <v>1</v>
      </c>
      <c r="EQ15" s="553" t="s">
        <v>1</v>
      </c>
      <c r="ER15" s="556" t="s">
        <v>0</v>
      </c>
      <c r="ES15" s="552" t="s">
        <v>1</v>
      </c>
      <c r="ET15" s="839" t="s">
        <v>0</v>
      </c>
      <c r="EU15" s="552" t="s">
        <v>1</v>
      </c>
      <c r="EV15" s="865" t="s">
        <v>0</v>
      </c>
      <c r="EW15" s="552" t="s">
        <v>1</v>
      </c>
      <c r="EX15" s="554" t="s">
        <v>0</v>
      </c>
      <c r="EY15" s="552" t="s">
        <v>1</v>
      </c>
      <c r="EZ15" s="551" t="s">
        <v>0</v>
      </c>
      <c r="FA15" s="552" t="s">
        <v>1</v>
      </c>
      <c r="FB15" s="553" t="s">
        <v>1</v>
      </c>
      <c r="FC15" s="1072" t="s">
        <v>0</v>
      </c>
      <c r="FD15" s="555" t="s">
        <v>1</v>
      </c>
      <c r="FE15" s="551" t="s">
        <v>0</v>
      </c>
      <c r="FF15" s="555" t="s">
        <v>84</v>
      </c>
      <c r="FG15" s="966" t="s">
        <v>0</v>
      </c>
      <c r="FH15" s="555" t="s">
        <v>1</v>
      </c>
      <c r="FI15" s="551" t="s">
        <v>0</v>
      </c>
      <c r="FJ15" s="552" t="s">
        <v>1</v>
      </c>
      <c r="FK15" s="551" t="s">
        <v>0</v>
      </c>
      <c r="FL15" s="552" t="s">
        <v>1</v>
      </c>
      <c r="FM15" s="553" t="s">
        <v>1</v>
      </c>
      <c r="FN15" s="1009" t="s">
        <v>0</v>
      </c>
      <c r="FO15" s="555" t="s">
        <v>1</v>
      </c>
      <c r="FP15" s="865" t="s">
        <v>0</v>
      </c>
      <c r="FQ15" s="555" t="s">
        <v>84</v>
      </c>
      <c r="FR15" s="551" t="s">
        <v>0</v>
      </c>
      <c r="FS15" s="555" t="s">
        <v>1</v>
      </c>
      <c r="FT15" s="1101" t="s">
        <v>0</v>
      </c>
      <c r="FU15" s="552" t="s">
        <v>1</v>
      </c>
      <c r="FV15" s="551" t="s">
        <v>0</v>
      </c>
      <c r="FW15" s="552" t="s">
        <v>1</v>
      </c>
      <c r="FX15" s="553" t="s">
        <v>1</v>
      </c>
      <c r="FY15" s="1142" t="s">
        <v>0</v>
      </c>
      <c r="FZ15" s="553" t="s">
        <v>1</v>
      </c>
    </row>
    <row r="16" spans="1:182" ht="33" customHeight="1">
      <c r="A16" s="1219" t="s">
        <v>86</v>
      </c>
      <c r="B16" s="1220"/>
      <c r="C16" s="524">
        <v>22.6</v>
      </c>
      <c r="D16" s="525">
        <v>2576</v>
      </c>
      <c r="E16" s="526">
        <v>34.700000000000003</v>
      </c>
      <c r="F16" s="527">
        <f t="shared" si="1"/>
        <v>0.91237515052773244</v>
      </c>
      <c r="G16" s="528">
        <v>20</v>
      </c>
      <c r="H16" s="525">
        <v>2109</v>
      </c>
      <c r="I16" s="526">
        <f t="shared" si="2"/>
        <v>-18.128881987577639</v>
      </c>
      <c r="J16" s="527">
        <f t="shared" si="3"/>
        <v>0.87584511370620777</v>
      </c>
      <c r="K16" s="528">
        <v>22.4</v>
      </c>
      <c r="L16" s="525">
        <v>2177</v>
      </c>
      <c r="M16" s="529">
        <f t="shared" si="4"/>
        <v>3.2242769084874334</v>
      </c>
      <c r="N16" s="530">
        <f t="shared" si="5"/>
        <v>1.1238217165512043</v>
      </c>
      <c r="O16" s="528">
        <v>23.1</v>
      </c>
      <c r="P16" s="525">
        <v>2232</v>
      </c>
      <c r="Q16" s="526">
        <f t="shared" si="6"/>
        <v>2.5264124942581567</v>
      </c>
      <c r="R16" s="527">
        <f t="shared" si="7"/>
        <v>1.1885680204910831</v>
      </c>
      <c r="S16" s="531">
        <v>22.2</v>
      </c>
      <c r="T16" s="532">
        <v>2257</v>
      </c>
      <c r="U16" s="533">
        <f t="shared" si="8"/>
        <v>1.1200716845878089</v>
      </c>
      <c r="V16" s="534">
        <f t="shared" si="9"/>
        <v>0.95879089543720464</v>
      </c>
      <c r="W16" s="535">
        <v>25.4</v>
      </c>
      <c r="X16" s="536">
        <v>2313</v>
      </c>
      <c r="Y16" s="537">
        <f t="shared" si="10"/>
        <v>2.4811696942844463</v>
      </c>
      <c r="Z16" s="538">
        <f t="shared" si="11"/>
        <v>0.8185147831625883</v>
      </c>
      <c r="AA16" s="535">
        <v>33.700000000000003</v>
      </c>
      <c r="AB16" s="536">
        <v>3397</v>
      </c>
      <c r="AC16" s="537">
        <f t="shared" si="12"/>
        <v>46.865542585386933</v>
      </c>
      <c r="AD16" s="538">
        <f t="shared" si="13"/>
        <v>0.93265500550477853</v>
      </c>
      <c r="AE16" s="539">
        <v>26</v>
      </c>
      <c r="AF16" s="536">
        <v>3032</v>
      </c>
      <c r="AG16" s="526">
        <f t="shared" si="14"/>
        <v>-10.744774801295264</v>
      </c>
      <c r="AH16" s="527">
        <f t="shared" si="15"/>
        <v>0.95100087195990235</v>
      </c>
      <c r="AI16" s="535">
        <v>23</v>
      </c>
      <c r="AJ16" s="536">
        <v>2936</v>
      </c>
      <c r="AK16" s="537">
        <f t="shared" si="16"/>
        <v>-3.1662269129287601</v>
      </c>
      <c r="AL16" s="538">
        <f t="shared" si="17"/>
        <v>1.0242384494090395</v>
      </c>
      <c r="AM16" s="539">
        <v>23</v>
      </c>
      <c r="AN16" s="536">
        <v>2722</v>
      </c>
      <c r="AO16" s="537">
        <f t="shared" si="18"/>
        <v>-7.2888283378746639</v>
      </c>
      <c r="AP16" s="540">
        <f t="shared" si="19"/>
        <v>1.0522734828628642</v>
      </c>
      <c r="AQ16" s="541" t="s">
        <v>0</v>
      </c>
      <c r="AR16" s="536">
        <v>2370</v>
      </c>
      <c r="AS16" s="537">
        <f t="shared" si="20"/>
        <v>-12.931667891256426</v>
      </c>
      <c r="AT16" s="538">
        <f t="shared" si="0"/>
        <v>0.85497835497835506</v>
      </c>
      <c r="AU16" s="541" t="s">
        <v>0</v>
      </c>
      <c r="AV16" s="536">
        <v>2335</v>
      </c>
      <c r="AW16" s="537">
        <f t="shared" si="21"/>
        <v>-1.4767932489451518</v>
      </c>
      <c r="AX16" s="538">
        <f t="shared" si="32"/>
        <v>0.91094578409609606</v>
      </c>
      <c r="AY16" s="541" t="s">
        <v>0</v>
      </c>
      <c r="AZ16" s="542">
        <v>2986</v>
      </c>
      <c r="BA16" s="543">
        <f t="shared" si="22"/>
        <v>27.880085653104935</v>
      </c>
      <c r="BB16" s="544">
        <f t="shared" si="33"/>
        <v>1.1684464670733663</v>
      </c>
      <c r="BC16" s="545" t="s">
        <v>0</v>
      </c>
      <c r="BD16" s="542">
        <v>3059</v>
      </c>
      <c r="BE16" s="543">
        <f>(BD16/AZ16-1)*100</f>
        <v>2.4447421299397254</v>
      </c>
      <c r="BF16" s="546">
        <f t="shared" si="23"/>
        <v>1.2664464151162116</v>
      </c>
      <c r="BG16" s="541" t="s">
        <v>0</v>
      </c>
      <c r="BH16" s="542">
        <v>3182</v>
      </c>
      <c r="BI16" s="543">
        <f t="shared" si="24"/>
        <v>4.0209218698921134</v>
      </c>
      <c r="BJ16" s="544">
        <f t="shared" si="25"/>
        <v>1.3017189890609788</v>
      </c>
      <c r="BK16" s="547" t="s">
        <v>0</v>
      </c>
      <c r="BL16" s="542">
        <v>2717</v>
      </c>
      <c r="BM16" s="526">
        <f t="shared" si="26"/>
        <v>-14.61345065996229</v>
      </c>
      <c r="BN16" s="527">
        <f t="shared" si="34"/>
        <v>1.195846885824571</v>
      </c>
      <c r="BO16" s="541" t="s">
        <v>0</v>
      </c>
      <c r="BP16" s="525">
        <v>2694</v>
      </c>
      <c r="BQ16" s="526">
        <f t="shared" si="27"/>
        <v>-0.84652189915347398</v>
      </c>
      <c r="BR16" s="548">
        <f t="shared" si="28"/>
        <v>1.1369247325441538</v>
      </c>
      <c r="BS16" s="541" t="s">
        <v>0</v>
      </c>
      <c r="BT16" s="525">
        <v>2589</v>
      </c>
      <c r="BU16" s="526">
        <f>(BT16/BP16-1)*100</f>
        <v>-3.897550111358572</v>
      </c>
      <c r="BV16" s="548">
        <f>(BT16/BT$36)*100</f>
        <v>1.2217047240193095</v>
      </c>
      <c r="BW16" s="549">
        <v>542</v>
      </c>
      <c r="BX16" s="525">
        <v>612</v>
      </c>
      <c r="BY16" s="525">
        <v>599.77</v>
      </c>
      <c r="BZ16" s="525">
        <v>572.75</v>
      </c>
      <c r="CA16" s="525">
        <f>SUM(BW16:BZ16)</f>
        <v>2326.52</v>
      </c>
      <c r="CB16" s="526">
        <f>(CA16/BT16-1)*100</f>
        <v>-10.138277327153345</v>
      </c>
      <c r="CC16" s="527">
        <f>(CA16/CA$36)*100</f>
        <v>1.1880275935590969</v>
      </c>
      <c r="CD16" s="550">
        <v>478</v>
      </c>
      <c r="CE16" s="434">
        <f>(CD16/BW16-1)*100</f>
        <v>-11.808118081180808</v>
      </c>
      <c r="CF16" s="525">
        <v>579</v>
      </c>
      <c r="CG16" s="434">
        <f>(CF16/BX16-1)*100</f>
        <v>-5.3921568627451011</v>
      </c>
      <c r="CH16" s="525">
        <v>569.78</v>
      </c>
      <c r="CI16" s="434">
        <f>(CH16/BY16-1)*100</f>
        <v>-5.0002500958700846</v>
      </c>
      <c r="CJ16" s="525">
        <v>551.74</v>
      </c>
      <c r="CK16" s="526">
        <f>(CJ16/BZ16-1)*100</f>
        <v>-3.6682671322566529</v>
      </c>
      <c r="CL16" s="525">
        <f>+CD16+CF16+CH16+CJ16</f>
        <v>2178.52</v>
      </c>
      <c r="CM16" s="526">
        <f>(CL16/CA16-1)*100</f>
        <v>-6.3614325258325781</v>
      </c>
      <c r="CN16" s="548">
        <f>(CL16/CL$36)*100</f>
        <v>1.1028374494293245</v>
      </c>
      <c r="CO16" s="549">
        <v>470</v>
      </c>
      <c r="CP16" s="434">
        <f>(CO16/CD16-1)*100</f>
        <v>-1.6736401673640211</v>
      </c>
      <c r="CQ16" s="525">
        <v>538</v>
      </c>
      <c r="CR16" s="526">
        <f>(CQ16/CF16-1)*100</f>
        <v>-7.0811744386873876</v>
      </c>
      <c r="CS16" s="525">
        <v>522</v>
      </c>
      <c r="CT16" s="526">
        <f>(CS16/CH16-1)*100</f>
        <v>-8.3856927235073098</v>
      </c>
      <c r="CU16" s="525">
        <v>545.4</v>
      </c>
      <c r="CV16" s="526">
        <f>(CU16/CJ16-1)*100</f>
        <v>-1.1490919636060526</v>
      </c>
      <c r="CW16" s="525">
        <f>CO16+CQ16+CS16+CU16</f>
        <v>2075.4</v>
      </c>
      <c r="CX16" s="526">
        <f>(CW16/CL16-1)*100</f>
        <v>-4.733488790555052</v>
      </c>
      <c r="CY16" s="527">
        <f>(CW16/CW$36)*100</f>
        <v>1.0741607434539802</v>
      </c>
      <c r="CZ16" s="550">
        <v>452</v>
      </c>
      <c r="DA16" s="451">
        <f>(CZ16/CO16-1)*100</f>
        <v>-3.8297872340425587</v>
      </c>
      <c r="DB16" s="525">
        <v>521.05999999999995</v>
      </c>
      <c r="DC16" s="526">
        <f>(DB16/CQ16-1)*100</f>
        <v>-3.1486988847583719</v>
      </c>
      <c r="DD16" s="525">
        <v>528.70000000000005</v>
      </c>
      <c r="DE16" s="526">
        <f>(DD16/CS16-1)*100</f>
        <v>1.2835249042145724</v>
      </c>
      <c r="DF16" s="525">
        <v>526.76</v>
      </c>
      <c r="DG16" s="526">
        <f>(DF16/CU16-1)*100</f>
        <v>-3.4176751008434203</v>
      </c>
      <c r="DH16" s="525">
        <f>CZ16+DB16+DD16+DF16</f>
        <v>2028.52</v>
      </c>
      <c r="DI16" s="526">
        <f>(DH16/CW16-1)*100</f>
        <v>-2.2588416690758506</v>
      </c>
      <c r="DJ16" s="548">
        <f>(DH16/DH$36)*100</f>
        <v>1.027621577733735</v>
      </c>
      <c r="DK16" s="549">
        <v>415.47</v>
      </c>
      <c r="DL16" s="451">
        <f>(DK16/CZ16-1)*100</f>
        <v>-8.0818584070796451</v>
      </c>
      <c r="DM16" s="525">
        <v>497.73</v>
      </c>
      <c r="DN16" s="526">
        <f>(DM16/DB16-1)*100</f>
        <v>-4.4774114305454082</v>
      </c>
      <c r="DO16" s="525">
        <v>502.77</v>
      </c>
      <c r="DP16" s="526">
        <f>(DO16/DD16-1)*100</f>
        <v>-4.904482693398915</v>
      </c>
      <c r="DQ16" s="525">
        <v>547.46</v>
      </c>
      <c r="DR16" s="526">
        <f>(DQ16/DF16-1)*100</f>
        <v>3.9296833472549197</v>
      </c>
      <c r="DS16" s="525">
        <f>DK16+DM16+DO16+DQ16</f>
        <v>1963.43</v>
      </c>
      <c r="DT16" s="526">
        <f>(DS16/DH16-1)*100</f>
        <v>-3.2087433202531823</v>
      </c>
      <c r="DU16" s="527">
        <f>(DS16/DS$36)*100</f>
        <v>0.97892123354011273</v>
      </c>
      <c r="DV16" s="550">
        <v>445.81</v>
      </c>
      <c r="DW16" s="451">
        <f>(DV16/DK16-1)*100</f>
        <v>7.3025729896261993</v>
      </c>
      <c r="DX16" s="525">
        <v>563.38</v>
      </c>
      <c r="DY16" s="526">
        <f>(DX16/DM16-1)*100</f>
        <v>13.189882064573165</v>
      </c>
      <c r="DZ16" s="549">
        <v>584.91</v>
      </c>
      <c r="EA16" s="527">
        <f>(DZ16/DO16-1)*100</f>
        <v>16.337490303717406</v>
      </c>
      <c r="EB16" s="525">
        <v>559.13</v>
      </c>
      <c r="EC16" s="526">
        <f>(EB16/DQ16-1)*100</f>
        <v>2.1316625872209727</v>
      </c>
      <c r="ED16" s="525">
        <f>DV16+DX16+DZ16+EB16</f>
        <v>2153.23</v>
      </c>
      <c r="EE16" s="526">
        <f>(ED16/DS16-1)*100</f>
        <v>9.6667566452585554</v>
      </c>
      <c r="EF16" s="548">
        <f>(ED16/ED$36)*100</f>
        <v>1.0617975851808286</v>
      </c>
      <c r="EG16" s="550">
        <v>513.23</v>
      </c>
      <c r="EH16" s="451">
        <f>(EG16/DV16-1)*100</f>
        <v>15.12303447657073</v>
      </c>
      <c r="EI16" s="525">
        <v>598.30999999999995</v>
      </c>
      <c r="EJ16" s="451">
        <f>(EI16/DX16-1)*100</f>
        <v>6.2000781000390415</v>
      </c>
      <c r="EK16" s="817">
        <v>587.78</v>
      </c>
      <c r="EL16" s="526">
        <f>(EK16/DZ16-1)*100</f>
        <v>0.49067377887197505</v>
      </c>
      <c r="EM16" s="549">
        <v>631.80999999999995</v>
      </c>
      <c r="EN16" s="526">
        <f>(EM16/EB16-1)*100</f>
        <v>12.998765939942402</v>
      </c>
      <c r="EO16" s="525">
        <f>EG16+EI16+EK16+EM16</f>
        <v>2331.13</v>
      </c>
      <c r="EP16" s="526">
        <f>(EO16/ED16-1)*100</f>
        <v>8.2620063811111635</v>
      </c>
      <c r="EQ16" s="548">
        <f>(EO16/EO$36)*100</f>
        <v>1.126321748383613</v>
      </c>
      <c r="ER16" s="550">
        <v>481.01</v>
      </c>
      <c r="ES16" s="451">
        <f t="shared" ref="ES16:ES18" si="40">(ER16/EG16-1)*100</f>
        <v>-6.2778871071449522</v>
      </c>
      <c r="ET16" s="846">
        <v>544.55999999999995</v>
      </c>
      <c r="EU16" s="451">
        <f>(ET16/EI16-1)*100</f>
        <v>-8.9836372449064843</v>
      </c>
      <c r="EV16" s="846">
        <v>552.63</v>
      </c>
      <c r="EW16" s="451">
        <f>(EV16/EK16-1)*100</f>
        <v>-5.980128619551528</v>
      </c>
      <c r="EX16" s="549">
        <v>524.34</v>
      </c>
      <c r="EY16" s="526">
        <f>(EX16/EM16-1)*100</f>
        <v>-17.009860559345359</v>
      </c>
      <c r="EZ16" s="525">
        <f>ER16+ET16+EV16+EX16</f>
        <v>2102.54</v>
      </c>
      <c r="FA16" s="526">
        <f>(EZ16/EO16-1)*100</f>
        <v>-9.805973926808031</v>
      </c>
      <c r="FB16" s="548">
        <f>(EZ16/EZ$36)*100</f>
        <v>1.0924500478276882</v>
      </c>
      <c r="FC16" s="549">
        <v>451.09</v>
      </c>
      <c r="FD16" s="434">
        <f t="shared" ref="FD16:FD18" si="41">(FC16/ER16-1)*100</f>
        <v>-6.2202449013534107</v>
      </c>
      <c r="FE16" s="525">
        <v>529.54999999999995</v>
      </c>
      <c r="FF16" s="434">
        <f>(FE16/ET16-1)*100</f>
        <v>-2.7563537534890492</v>
      </c>
      <c r="FG16" s="525">
        <v>513.54999999999995</v>
      </c>
      <c r="FH16" s="434">
        <f>(FG16/EV16-1)*100</f>
        <v>-7.0716392523026306</v>
      </c>
      <c r="FI16" s="525">
        <v>535.12</v>
      </c>
      <c r="FJ16" s="526">
        <f>(FI16/EX16-1)*100</f>
        <v>2.0559179158561092</v>
      </c>
      <c r="FK16" s="525">
        <f>FC16+FE16+FG16+FI16</f>
        <v>2029.31</v>
      </c>
      <c r="FL16" s="526">
        <f>(FK16/EZ16-1)*100</f>
        <v>-3.4829301701751247</v>
      </c>
      <c r="FM16" s="548">
        <f>(FK16/FK$36)*100</f>
        <v>1.0134781962452561</v>
      </c>
      <c r="FN16" s="1010">
        <v>538.15</v>
      </c>
      <c r="FO16" s="434">
        <f t="shared" ref="FO16:FO17" si="42">(FN16/FC16-1)*100</f>
        <v>19.299917976457024</v>
      </c>
      <c r="FP16" s="846">
        <v>651.33000000000004</v>
      </c>
      <c r="FQ16" s="434">
        <f>(FP16/FE16-1)*100</f>
        <v>22.996884146917207</v>
      </c>
      <c r="FR16" s="525">
        <v>588.04999999999995</v>
      </c>
      <c r="FS16" s="434">
        <f>(FR16/FG16-1)*100</f>
        <v>14.506863985979933</v>
      </c>
      <c r="FT16" s="525">
        <v>579.63</v>
      </c>
      <c r="FU16" s="526">
        <f>(FT16/FI16-1)*100</f>
        <v>8.3177605023172276</v>
      </c>
      <c r="FV16" s="525">
        <f>FN16+FP16+FR16+FT16</f>
        <v>2357.16</v>
      </c>
      <c r="FW16" s="526">
        <f>(FV16/FK16-1)*100</f>
        <v>16.15573766452636</v>
      </c>
      <c r="FX16" s="548">
        <f>(FV16/FV$36)*100</f>
        <v>0.96119070835003395</v>
      </c>
      <c r="FY16" s="1023">
        <v>511.18</v>
      </c>
      <c r="FZ16" s="453">
        <f t="shared" ref="FZ16" si="43">(FY16/FN16-1)*100</f>
        <v>-5.0116138623060413</v>
      </c>
    </row>
    <row r="17" spans="1:182" ht="33" customHeight="1">
      <c r="A17" s="1219" t="s">
        <v>87</v>
      </c>
      <c r="B17" s="1220"/>
      <c r="C17" s="524">
        <v>1.5</v>
      </c>
      <c r="D17" s="525">
        <v>255</v>
      </c>
      <c r="E17" s="526">
        <v>-18.5</v>
      </c>
      <c r="F17" s="527">
        <f t="shared" si="1"/>
        <v>9.0316639512644334E-2</v>
      </c>
      <c r="G17" s="528">
        <v>0.9</v>
      </c>
      <c r="H17" s="525">
        <v>199</v>
      </c>
      <c r="I17" s="526">
        <f t="shared" si="2"/>
        <v>-21.96078431372549</v>
      </c>
      <c r="J17" s="527">
        <f t="shared" si="3"/>
        <v>8.2642568813435444E-2</v>
      </c>
      <c r="K17" s="528">
        <v>1.2</v>
      </c>
      <c r="L17" s="525">
        <v>258</v>
      </c>
      <c r="M17" s="529">
        <f t="shared" si="4"/>
        <v>29.648241206030157</v>
      </c>
      <c r="N17" s="530">
        <f t="shared" si="5"/>
        <v>0.1331860371475474</v>
      </c>
      <c r="O17" s="528">
        <v>1.3</v>
      </c>
      <c r="P17" s="525">
        <v>264</v>
      </c>
      <c r="Q17" s="526">
        <f t="shared" si="6"/>
        <v>2.3255813953488413</v>
      </c>
      <c r="R17" s="527">
        <f t="shared" si="7"/>
        <v>0.14058331425163348</v>
      </c>
      <c r="S17" s="531">
        <v>1.3</v>
      </c>
      <c r="T17" s="532">
        <v>254</v>
      </c>
      <c r="U17" s="533">
        <f t="shared" si="8"/>
        <v>-3.7878787878787845</v>
      </c>
      <c r="V17" s="534">
        <f t="shared" si="9"/>
        <v>0.10790114640719982</v>
      </c>
      <c r="W17" s="535">
        <v>1</v>
      </c>
      <c r="X17" s="536">
        <v>206</v>
      </c>
      <c r="Y17" s="537">
        <f t="shared" si="10"/>
        <v>-18.897637795275589</v>
      </c>
      <c r="Z17" s="538">
        <f t="shared" si="11"/>
        <v>7.2898419944441503E-2</v>
      </c>
      <c r="AA17" s="535">
        <v>1.8</v>
      </c>
      <c r="AB17" s="536">
        <v>333</v>
      </c>
      <c r="AC17" s="537">
        <f t="shared" si="12"/>
        <v>61.650485436893199</v>
      </c>
      <c r="AD17" s="538">
        <f t="shared" si="13"/>
        <v>9.1425998478978879E-2</v>
      </c>
      <c r="AE17" s="539">
        <v>1</v>
      </c>
      <c r="AF17" s="536">
        <v>293</v>
      </c>
      <c r="AG17" s="526">
        <f t="shared" si="14"/>
        <v>-12.012012012012008</v>
      </c>
      <c r="AH17" s="527">
        <f t="shared" si="15"/>
        <v>9.1900809856283447E-2</v>
      </c>
      <c r="AI17" s="535">
        <v>0</v>
      </c>
      <c r="AJ17" s="536">
        <v>158</v>
      </c>
      <c r="AK17" s="537">
        <f t="shared" si="16"/>
        <v>-46.075085324232077</v>
      </c>
      <c r="AL17" s="538">
        <f t="shared" si="17"/>
        <v>5.5119099116698995E-2</v>
      </c>
      <c r="AM17" s="539">
        <v>0</v>
      </c>
      <c r="AN17" s="536">
        <v>107</v>
      </c>
      <c r="AO17" s="537">
        <f t="shared" si="18"/>
        <v>-32.278481012658233</v>
      </c>
      <c r="AP17" s="540">
        <f t="shared" si="19"/>
        <v>4.1364167033918611E-2</v>
      </c>
      <c r="AQ17" s="541" t="s">
        <v>0</v>
      </c>
      <c r="AR17" s="536">
        <v>51</v>
      </c>
      <c r="AS17" s="537">
        <f t="shared" si="20"/>
        <v>-52.336448598130843</v>
      </c>
      <c r="AT17" s="538">
        <f t="shared" si="0"/>
        <v>1.83982683982684E-2</v>
      </c>
      <c r="AU17" s="541" t="s">
        <v>0</v>
      </c>
      <c r="AV17" s="536">
        <v>28</v>
      </c>
      <c r="AW17" s="537">
        <f t="shared" si="21"/>
        <v>-45.098039215686271</v>
      </c>
      <c r="AX17" s="538">
        <f t="shared" si="32"/>
        <v>1.092354687567053E-2</v>
      </c>
      <c r="AY17" s="541" t="s">
        <v>0</v>
      </c>
      <c r="AZ17" s="542">
        <v>0</v>
      </c>
      <c r="BA17" s="537">
        <f t="shared" si="22"/>
        <v>-100</v>
      </c>
      <c r="BB17" s="544">
        <f t="shared" si="33"/>
        <v>0</v>
      </c>
      <c r="BC17" s="545" t="s">
        <v>0</v>
      </c>
      <c r="BD17" s="542">
        <v>5</v>
      </c>
      <c r="BE17" s="552" t="s">
        <v>1</v>
      </c>
      <c r="BF17" s="546">
        <f t="shared" si="23"/>
        <v>2.0700333689379073E-3</v>
      </c>
      <c r="BG17" s="541" t="s">
        <v>0</v>
      </c>
      <c r="BH17" s="542">
        <v>5</v>
      </c>
      <c r="BI17" s="537">
        <f t="shared" si="24"/>
        <v>0</v>
      </c>
      <c r="BJ17" s="544">
        <f t="shared" si="25"/>
        <v>2.0454415290084519E-3</v>
      </c>
      <c r="BK17" s="547" t="s">
        <v>0</v>
      </c>
      <c r="BL17" s="542">
        <v>3</v>
      </c>
      <c r="BM17" s="526">
        <f t="shared" si="26"/>
        <v>-40</v>
      </c>
      <c r="BN17" s="527">
        <f t="shared" si="34"/>
        <v>1.3204051002847674E-3</v>
      </c>
      <c r="BO17" s="541" t="s">
        <v>0</v>
      </c>
      <c r="BP17" s="525">
        <v>0</v>
      </c>
      <c r="BQ17" s="526">
        <f t="shared" si="27"/>
        <v>-100</v>
      </c>
      <c r="BR17" s="548">
        <f t="shared" si="28"/>
        <v>0</v>
      </c>
      <c r="BS17" s="541" t="s">
        <v>0</v>
      </c>
      <c r="BT17" s="525">
        <v>1</v>
      </c>
      <c r="BU17" s="552" t="s">
        <v>1</v>
      </c>
      <c r="BV17" s="548">
        <f>(BT17/BT$36)*100</f>
        <v>4.7188285979888353E-4</v>
      </c>
      <c r="BW17" s="549">
        <v>0</v>
      </c>
      <c r="BX17" s="525">
        <v>0</v>
      </c>
      <c r="BY17" s="525">
        <v>0.2</v>
      </c>
      <c r="BZ17" s="525">
        <v>0.96</v>
      </c>
      <c r="CA17" s="525">
        <f>SUM(BW17:BZ17)</f>
        <v>1.1599999999999999</v>
      </c>
      <c r="CB17" s="526">
        <f>(CA17/BT17-1)*100</f>
        <v>15.999999999999993</v>
      </c>
      <c r="CC17" s="527">
        <f>(CA17/CA$36)*100</f>
        <v>5.923490915739182E-4</v>
      </c>
      <c r="CD17" s="528">
        <v>0.83799999999999997</v>
      </c>
      <c r="CE17" s="552" t="s">
        <v>1</v>
      </c>
      <c r="CF17" s="526">
        <v>1.07</v>
      </c>
      <c r="CG17" s="552" t="s">
        <v>1</v>
      </c>
      <c r="CH17" s="526">
        <v>1.57</v>
      </c>
      <c r="CI17" s="434">
        <f>(CH17/BY17-1)*100</f>
        <v>685</v>
      </c>
      <c r="CJ17" s="526">
        <v>1.1379999999999999</v>
      </c>
      <c r="CK17" s="434">
        <f>(CJ17/BZ17-1)*100</f>
        <v>18.541666666666657</v>
      </c>
      <c r="CL17" s="526">
        <f>+CD17+CF17+CH17+CJ17</f>
        <v>4.6159999999999997</v>
      </c>
      <c r="CM17" s="526">
        <f>(CL17/CA17-1)*100</f>
        <v>297.93103448275866</v>
      </c>
      <c r="CN17" s="548">
        <f>(CL17/CL$36)*100</f>
        <v>2.3367688460816344E-3</v>
      </c>
      <c r="CO17" s="524">
        <v>1.6990000000000001</v>
      </c>
      <c r="CP17" s="526">
        <f>(CO17/CD17-1)*100</f>
        <v>102.74463007159906</v>
      </c>
      <c r="CQ17" s="526">
        <v>0.3</v>
      </c>
      <c r="CR17" s="537">
        <f>(CQ17/CF17-1)*100</f>
        <v>-71.962616822429908</v>
      </c>
      <c r="CS17" s="526">
        <v>0.3</v>
      </c>
      <c r="CT17" s="537">
        <f>(CS17/CH17-1)*100</f>
        <v>-80.891719745222929</v>
      </c>
      <c r="CU17" s="526">
        <v>0.51600000000000001</v>
      </c>
      <c r="CV17" s="451">
        <f>(CU17/CJ17-1)*100</f>
        <v>-54.657293497363789</v>
      </c>
      <c r="CW17" s="526">
        <f>CO17+CQ17+CS17+CU17</f>
        <v>2.8149999999999999</v>
      </c>
      <c r="CX17" s="526">
        <f>(CW17/CL17-1)*100</f>
        <v>-39.016464471403808</v>
      </c>
      <c r="CY17" s="527">
        <f>(CW17/CW$36)*100</f>
        <v>1.4569540776828344E-3</v>
      </c>
      <c r="CZ17" s="528">
        <v>1.4</v>
      </c>
      <c r="DA17" s="526">
        <f>(CZ17/CO17-1)*100</f>
        <v>-17.598587404355513</v>
      </c>
      <c r="DB17" s="526">
        <v>1.29</v>
      </c>
      <c r="DC17" s="537">
        <f>(DB17/CQ17-1)*100</f>
        <v>330.00000000000006</v>
      </c>
      <c r="DD17" s="526">
        <v>0.47</v>
      </c>
      <c r="DE17" s="537">
        <f>(DD17/CS17-1)*100</f>
        <v>56.666666666666664</v>
      </c>
      <c r="DF17" s="526">
        <v>0.3</v>
      </c>
      <c r="DG17" s="451">
        <f>(DF17/CU17-1)*100</f>
        <v>-41.86046511627908</v>
      </c>
      <c r="DH17" s="526">
        <f>CZ17+DB17+DD17+DF17</f>
        <v>3.46</v>
      </c>
      <c r="DI17" s="526">
        <f>(DH17/CW17-1)*100</f>
        <v>22.912966252220258</v>
      </c>
      <c r="DJ17" s="548">
        <f>(DH17/DH$36)*100</f>
        <v>1.7527905364298716E-3</v>
      </c>
      <c r="DK17" s="524">
        <v>1.2250000000000001</v>
      </c>
      <c r="DL17" s="526">
        <f>(DK17/CZ17-1)*100</f>
        <v>-12.499999999999989</v>
      </c>
      <c r="DM17" s="526">
        <v>0</v>
      </c>
      <c r="DN17" s="537">
        <f>(DM17/DB17-1)*100</f>
        <v>-100</v>
      </c>
      <c r="DO17" s="526">
        <v>0.12</v>
      </c>
      <c r="DP17" s="537">
        <f>(DO17/DD17-1)*100</f>
        <v>-74.468085106382986</v>
      </c>
      <c r="DQ17" s="526">
        <v>0</v>
      </c>
      <c r="DR17" s="537">
        <f>(DQ17/DF17-1)*100</f>
        <v>-100</v>
      </c>
      <c r="DS17" s="557">
        <f>DK17+DM17+DO17+DQ17</f>
        <v>1.3450000000000002</v>
      </c>
      <c r="DT17" s="526">
        <f>(DS17/DH17-1)*100</f>
        <v>-61.127167630057798</v>
      </c>
      <c r="DU17" s="527">
        <f>(DS17/DS$36)*100</f>
        <v>6.7058619818962306E-4</v>
      </c>
      <c r="DV17" s="528">
        <v>0</v>
      </c>
      <c r="DW17" s="526">
        <f>(DV17/DK17-1)*100</f>
        <v>-100</v>
      </c>
      <c r="DX17" s="526">
        <v>0.41</v>
      </c>
      <c r="DY17" s="552" t="s">
        <v>1</v>
      </c>
      <c r="DZ17" s="524">
        <v>0.25</v>
      </c>
      <c r="EA17" s="558">
        <f>(DZ17/DO17-1)*100</f>
        <v>108.33333333333334</v>
      </c>
      <c r="EB17" s="526">
        <v>0</v>
      </c>
      <c r="EC17" s="552" t="s">
        <v>1</v>
      </c>
      <c r="ED17" s="557">
        <f>DV17+DX17+DZ17+EB17</f>
        <v>0.65999999999999992</v>
      </c>
      <c r="EE17" s="526">
        <f>(ED17/DS17-1)*100</f>
        <v>-50.929368029739798</v>
      </c>
      <c r="EF17" s="548">
        <f>(ED17/ED$36)*100</f>
        <v>3.2545822147162483E-4</v>
      </c>
      <c r="EG17" s="528">
        <v>0.49399999999999999</v>
      </c>
      <c r="EH17" s="559" t="s">
        <v>85</v>
      </c>
      <c r="EI17" s="526">
        <v>0</v>
      </c>
      <c r="EJ17" s="526">
        <f>(EI17/DX17-1)*100</f>
        <v>-100</v>
      </c>
      <c r="EK17" s="533">
        <v>0.49099999999999999</v>
      </c>
      <c r="EL17" s="819">
        <f>(EK17/DZ17-1)*100</f>
        <v>96.399999999999991</v>
      </c>
      <c r="EM17" s="524">
        <v>0</v>
      </c>
      <c r="EN17" s="552" t="s">
        <v>1</v>
      </c>
      <c r="EO17" s="557">
        <f>EG17+EI17+EK17+EM17</f>
        <v>0.98499999999999999</v>
      </c>
      <c r="EP17" s="526">
        <f>(EO17/ED17-1)*100</f>
        <v>49.242424242424264</v>
      </c>
      <c r="EQ17" s="548">
        <f>(EO17/EO$36)*100</f>
        <v>4.7591808357228422E-4</v>
      </c>
      <c r="ER17" s="528">
        <v>0</v>
      </c>
      <c r="ES17" s="451">
        <f t="shared" si="40"/>
        <v>-100</v>
      </c>
      <c r="ET17" s="903">
        <v>0</v>
      </c>
      <c r="EU17" s="552" t="s">
        <v>1</v>
      </c>
      <c r="EV17" s="903">
        <v>0.4</v>
      </c>
      <c r="EW17" s="451">
        <f>(EV17/EK17-1)*100</f>
        <v>-18.533604887983699</v>
      </c>
      <c r="EX17" s="524">
        <v>0.60199999999999998</v>
      </c>
      <c r="EY17" s="552" t="s">
        <v>1</v>
      </c>
      <c r="EZ17" s="557">
        <f>ER17+ET17+EV17+EX17</f>
        <v>1.002</v>
      </c>
      <c r="FA17" s="526">
        <f>(EZ17/EO17-1)*100</f>
        <v>1.7258883248731038</v>
      </c>
      <c r="FB17" s="548">
        <f>(EZ17/EZ$36)*100</f>
        <v>5.2062502873826116E-4</v>
      </c>
      <c r="FC17" s="524">
        <v>0.4</v>
      </c>
      <c r="FD17" s="661" t="s">
        <v>1</v>
      </c>
      <c r="FE17" s="526">
        <v>0.15</v>
      </c>
      <c r="FF17" s="567" t="s">
        <v>1</v>
      </c>
      <c r="FG17" s="526">
        <v>0.18</v>
      </c>
      <c r="FH17" s="434">
        <f>(FG17/EV17-1)*100</f>
        <v>-55.000000000000007</v>
      </c>
      <c r="FI17" s="526">
        <v>0.9</v>
      </c>
      <c r="FJ17" s="819">
        <f>(FI17/EX17-1)*100</f>
        <v>49.501661129568106</v>
      </c>
      <c r="FK17" s="557">
        <f>FC17+FE17+FG17+FI17</f>
        <v>1.63</v>
      </c>
      <c r="FL17" s="526">
        <f>(FK17/EZ17-1)*100</f>
        <v>62.674650698602782</v>
      </c>
      <c r="FM17" s="548">
        <f>(FK17/FK$36)*100</f>
        <v>8.1405475746917292E-4</v>
      </c>
      <c r="FN17" s="1006">
        <v>0.3</v>
      </c>
      <c r="FO17" s="916">
        <f t="shared" si="42"/>
        <v>-25.000000000000011</v>
      </c>
      <c r="FP17" s="903">
        <v>0.53</v>
      </c>
      <c r="FQ17" s="434">
        <f>(FP17/FE17-1)*100</f>
        <v>253.33333333333337</v>
      </c>
      <c r="FR17" s="526">
        <v>9.5000000000000001E-2</v>
      </c>
      <c r="FS17" s="434">
        <f>(FR17/FG17-1)*100</f>
        <v>-47.222222222222221</v>
      </c>
      <c r="FT17" s="526">
        <v>0</v>
      </c>
      <c r="FU17" s="819">
        <f>(FT17/FI17-1)*100</f>
        <v>-100</v>
      </c>
      <c r="FV17" s="557">
        <f>FN17+FP17+FR17+FT17</f>
        <v>0.92500000000000004</v>
      </c>
      <c r="FW17" s="526">
        <f>(FV17/FK17-1)*100</f>
        <v>-43.251533742331283</v>
      </c>
      <c r="FX17" s="548">
        <f>(FV17/FV$36)*100</f>
        <v>3.7719179233644795E-4</v>
      </c>
      <c r="FY17" s="1146">
        <v>0</v>
      </c>
      <c r="FZ17" s="1126">
        <f>(FY17/FN17-1)*100</f>
        <v>-100</v>
      </c>
    </row>
    <row r="18" spans="1:182" ht="33" customHeight="1">
      <c r="A18" s="1224" t="s">
        <v>88</v>
      </c>
      <c r="B18" s="1220"/>
      <c r="C18" s="524">
        <v>48.8</v>
      </c>
      <c r="D18" s="525">
        <v>3660</v>
      </c>
      <c r="E18" s="526">
        <v>25.5</v>
      </c>
      <c r="F18" s="527">
        <f t="shared" si="1"/>
        <v>1.2963094141814835</v>
      </c>
      <c r="G18" s="528">
        <v>41.5</v>
      </c>
      <c r="H18" s="525">
        <v>3084</v>
      </c>
      <c r="I18" s="526">
        <f t="shared" si="2"/>
        <v>-15.73770491803279</v>
      </c>
      <c r="J18" s="527">
        <f t="shared" si="3"/>
        <v>1.2807521719629895</v>
      </c>
      <c r="K18" s="528">
        <v>51.8</v>
      </c>
      <c r="L18" s="525">
        <v>4304</v>
      </c>
      <c r="M18" s="529">
        <f t="shared" si="4"/>
        <v>39.559014267185468</v>
      </c>
      <c r="N18" s="530">
        <f t="shared" si="5"/>
        <v>2.2218321855931942</v>
      </c>
      <c r="O18" s="528">
        <v>58.2</v>
      </c>
      <c r="P18" s="525">
        <v>5295</v>
      </c>
      <c r="Q18" s="526">
        <f t="shared" si="6"/>
        <v>23.02509293680297</v>
      </c>
      <c r="R18" s="527">
        <f t="shared" si="7"/>
        <v>2.8196539733424215</v>
      </c>
      <c r="S18" s="531">
        <v>69.3</v>
      </c>
      <c r="T18" s="532">
        <v>6742</v>
      </c>
      <c r="U18" s="533">
        <f t="shared" si="8"/>
        <v>27.327667610953732</v>
      </c>
      <c r="V18" s="534">
        <f t="shared" si="9"/>
        <v>2.8640532640840202</v>
      </c>
      <c r="W18" s="535">
        <v>76.5</v>
      </c>
      <c r="X18" s="536">
        <v>7677</v>
      </c>
      <c r="Y18" s="537">
        <f t="shared" si="10"/>
        <v>13.868288341738367</v>
      </c>
      <c r="Z18" s="538">
        <f t="shared" si="11"/>
        <v>2.716704708317851</v>
      </c>
      <c r="AA18" s="535">
        <v>117.9</v>
      </c>
      <c r="AB18" s="536">
        <v>13261</v>
      </c>
      <c r="AC18" s="537">
        <f t="shared" si="12"/>
        <v>72.736746124788326</v>
      </c>
      <c r="AD18" s="538">
        <f t="shared" si="13"/>
        <v>3.6408413388280452</v>
      </c>
      <c r="AE18" s="539">
        <v>88</v>
      </c>
      <c r="AF18" s="536">
        <v>9787</v>
      </c>
      <c r="AG18" s="526">
        <f t="shared" si="14"/>
        <v>-26.197119372596333</v>
      </c>
      <c r="AH18" s="527">
        <f t="shared" si="15"/>
        <v>3.0697379729127854</v>
      </c>
      <c r="AI18" s="535">
        <v>87</v>
      </c>
      <c r="AJ18" s="536">
        <v>10400</v>
      </c>
      <c r="AK18" s="537">
        <f t="shared" si="16"/>
        <v>6.2634106467763351</v>
      </c>
      <c r="AL18" s="538">
        <f t="shared" si="17"/>
        <v>3.6280926000865161</v>
      </c>
      <c r="AM18" s="545" t="s">
        <v>0</v>
      </c>
      <c r="AN18" s="536">
        <v>11406</v>
      </c>
      <c r="AO18" s="537">
        <f t="shared" si="18"/>
        <v>9.6730769230769287</v>
      </c>
      <c r="AP18" s="540">
        <f t="shared" si="19"/>
        <v>4.4093428896156608</v>
      </c>
      <c r="AQ18" s="541" t="s">
        <v>0</v>
      </c>
      <c r="AR18" s="536">
        <v>9919</v>
      </c>
      <c r="AS18" s="537">
        <f t="shared" si="20"/>
        <v>-13.036998071190597</v>
      </c>
      <c r="AT18" s="538">
        <f t="shared" si="0"/>
        <v>3.5782828282828283</v>
      </c>
      <c r="AU18" s="541" t="s">
        <v>0</v>
      </c>
      <c r="AV18" s="536">
        <v>10534</v>
      </c>
      <c r="AW18" s="537">
        <f t="shared" si="21"/>
        <v>6.2002217965520634</v>
      </c>
      <c r="AX18" s="538">
        <f t="shared" si="32"/>
        <v>4.1095943852969059</v>
      </c>
      <c r="AY18" s="541" t="s">
        <v>0</v>
      </c>
      <c r="AZ18" s="542">
        <v>13817</v>
      </c>
      <c r="BA18" s="543">
        <f t="shared" si="22"/>
        <v>31.165749003227639</v>
      </c>
      <c r="BB18" s="544">
        <f t="shared" si="33"/>
        <v>5.4067062409754536</v>
      </c>
      <c r="BC18" s="545" t="s">
        <v>0</v>
      </c>
      <c r="BD18" s="542">
        <v>16992</v>
      </c>
      <c r="BE18" s="543">
        <f>(BD18/AZ18-1)*100</f>
        <v>22.978938988202934</v>
      </c>
      <c r="BF18" s="546">
        <f t="shared" si="23"/>
        <v>7.0348014009985844</v>
      </c>
      <c r="BG18" s="541" t="s">
        <v>0</v>
      </c>
      <c r="BH18" s="542">
        <v>17143</v>
      </c>
      <c r="BI18" s="543">
        <f t="shared" si="24"/>
        <v>0.88865348399247424</v>
      </c>
      <c r="BJ18" s="544">
        <f t="shared" si="25"/>
        <v>7.0130008263583772</v>
      </c>
      <c r="BK18" s="547" t="s">
        <v>0</v>
      </c>
      <c r="BL18" s="542">
        <v>13942</v>
      </c>
      <c r="BM18" s="526">
        <f t="shared" si="26"/>
        <v>-18.672344397130026</v>
      </c>
      <c r="BN18" s="527">
        <f t="shared" si="34"/>
        <v>6.1363626360567425</v>
      </c>
      <c r="BO18" s="541" t="s">
        <v>0</v>
      </c>
      <c r="BP18" s="525">
        <v>14110</v>
      </c>
      <c r="BQ18" s="526">
        <f t="shared" si="27"/>
        <v>1.2049921101707106</v>
      </c>
      <c r="BR18" s="548">
        <f t="shared" si="28"/>
        <v>5.9547171403853048</v>
      </c>
      <c r="BS18" s="541" t="s">
        <v>0</v>
      </c>
      <c r="BT18" s="525">
        <v>15522</v>
      </c>
      <c r="BU18" s="526">
        <f>(BT18/BP18-1)*100</f>
        <v>10.007087172218277</v>
      </c>
      <c r="BV18" s="548">
        <f>(BT18/BT$36)*100</f>
        <v>7.3245657497982704</v>
      </c>
      <c r="BW18" s="549">
        <v>2867</v>
      </c>
      <c r="BX18" s="525">
        <v>3131</v>
      </c>
      <c r="BY18" s="525">
        <v>3756</v>
      </c>
      <c r="BZ18" s="525">
        <v>3042.89</v>
      </c>
      <c r="CA18" s="525">
        <f>SUM(BW18:BZ18)</f>
        <v>12796.89</v>
      </c>
      <c r="CB18" s="526">
        <f>(CA18/BT18-1)*100</f>
        <v>-17.556436026285272</v>
      </c>
      <c r="CC18" s="527">
        <f>(CA18/CA$36)*100</f>
        <v>6.5346777297166883</v>
      </c>
      <c r="CD18" s="550">
        <v>3552.99</v>
      </c>
      <c r="CE18" s="434">
        <f>(CD18/BW18-1)*100</f>
        <v>23.927101499825596</v>
      </c>
      <c r="CF18" s="525">
        <v>4542.7700000000004</v>
      </c>
      <c r="CG18" s="434">
        <f>(CF18/BX18-1)*100</f>
        <v>45.090067071223274</v>
      </c>
      <c r="CH18" s="525">
        <v>4829.75</v>
      </c>
      <c r="CI18" s="434">
        <f>(CH18/BY18-1)*100</f>
        <v>28.587593184238557</v>
      </c>
      <c r="CJ18" s="525">
        <v>3655</v>
      </c>
      <c r="CK18" s="526">
        <f>(CJ18/BZ18-1)*100</f>
        <v>20.116073863991147</v>
      </c>
      <c r="CL18" s="525">
        <f>+CD18+CF18+CH18+CJ18</f>
        <v>16580.510000000002</v>
      </c>
      <c r="CM18" s="526">
        <f>(CL18/CA18-1)*100</f>
        <v>29.566715037794356</v>
      </c>
      <c r="CN18" s="548">
        <f>(CL18/CL$36)*100</f>
        <v>8.3935916854733552</v>
      </c>
      <c r="CO18" s="549">
        <v>3977.95</v>
      </c>
      <c r="CP18" s="434">
        <f>(CO18/CD18-1)*100</f>
        <v>11.960630342331392</v>
      </c>
      <c r="CQ18" s="525">
        <v>4309.6499999999996</v>
      </c>
      <c r="CR18" s="526">
        <f>(CQ18/CF18-1)*100</f>
        <v>-5.1316707647536823</v>
      </c>
      <c r="CS18" s="525">
        <v>4601</v>
      </c>
      <c r="CT18" s="526">
        <f>(CS18/CH18-1)*100</f>
        <v>-4.7362699932708701</v>
      </c>
      <c r="CU18" s="525">
        <v>3886.42</v>
      </c>
      <c r="CV18" s="526">
        <f>(CU18/CJ18-1)*100</f>
        <v>6.3316005471956149</v>
      </c>
      <c r="CW18" s="525">
        <f>CO18+CQ18+CS18+CU18</f>
        <v>16775.019999999997</v>
      </c>
      <c r="CX18" s="526">
        <f>(CW18/CL18-1)*100</f>
        <v>1.1731243490097354</v>
      </c>
      <c r="CY18" s="527">
        <f>(CW18/CW$36)*100</f>
        <v>8.6822144910163761</v>
      </c>
      <c r="CZ18" s="550">
        <v>3425</v>
      </c>
      <c r="DA18" s="451">
        <f>(CZ18/CO18-1)*100</f>
        <v>-13.900375821717216</v>
      </c>
      <c r="DB18" s="525">
        <v>3214.82</v>
      </c>
      <c r="DC18" s="526">
        <f>(DB18/CQ18-1)*100</f>
        <v>-25.404151149165234</v>
      </c>
      <c r="DD18" s="525">
        <v>4092.06</v>
      </c>
      <c r="DE18" s="526">
        <f>(DD18/CS18-1)*100</f>
        <v>-11.061508367746143</v>
      </c>
      <c r="DF18" s="525">
        <v>3747.11</v>
      </c>
      <c r="DG18" s="526">
        <f>(DF18/CU18-1)*100</f>
        <v>-3.5845328091148154</v>
      </c>
      <c r="DH18" s="525">
        <f>CZ18+DB18+DD18+DF18</f>
        <v>14478.99</v>
      </c>
      <c r="DI18" s="526">
        <f>(DH18/CW18-1)*100</f>
        <v>-13.687196796188605</v>
      </c>
      <c r="DJ18" s="548">
        <f>(DH18/DH$36)*100</f>
        <v>7.3348660835441466</v>
      </c>
      <c r="DK18" s="549">
        <v>3630.01</v>
      </c>
      <c r="DL18" s="451">
        <f>(DK18/CZ18-1)*100</f>
        <v>5.9856934306569354</v>
      </c>
      <c r="DM18" s="525">
        <v>4508.04</v>
      </c>
      <c r="DN18" s="526">
        <f>(DM18/DB18-1)*100</f>
        <v>40.226824518946614</v>
      </c>
      <c r="DO18" s="525">
        <v>3977.33</v>
      </c>
      <c r="DP18" s="526">
        <f>(DO18/DD18-1)*100</f>
        <v>-2.8037223305621084</v>
      </c>
      <c r="DQ18" s="525">
        <v>3395.54</v>
      </c>
      <c r="DR18" s="526">
        <f>(DQ18/DF18-1)*100</f>
        <v>-9.3824307266133111</v>
      </c>
      <c r="DS18" s="525">
        <f>DK18+DM18+DO18+DQ18</f>
        <v>15510.920000000002</v>
      </c>
      <c r="DT18" s="526">
        <f>(DS18/DH18-1)*100</f>
        <v>7.1270855218492635</v>
      </c>
      <c r="DU18" s="527">
        <f>(DS18/DS$36)*100</f>
        <v>7.7333894968203625</v>
      </c>
      <c r="DV18" s="550">
        <v>3141.02</v>
      </c>
      <c r="DW18" s="451">
        <f>(DV18/DK18-1)*100</f>
        <v>-13.470761788535023</v>
      </c>
      <c r="DX18" s="525">
        <v>3263.37</v>
      </c>
      <c r="DY18" s="526">
        <f>(DX18/DM18-1)*100</f>
        <v>-27.610003460483934</v>
      </c>
      <c r="DZ18" s="549">
        <v>3804.1</v>
      </c>
      <c r="EA18" s="527">
        <f>(DZ18/DO18-1)*100</f>
        <v>-4.3554344246014338</v>
      </c>
      <c r="EB18" s="525">
        <v>3531.8</v>
      </c>
      <c r="EC18" s="526">
        <f>(EB18/DQ18-1)*100</f>
        <v>4.0129110539119051</v>
      </c>
      <c r="ED18" s="525">
        <f>DV18+DX18+DZ18+EB18</f>
        <v>13740.29</v>
      </c>
      <c r="EE18" s="526">
        <f>(ED18/DS18-1)*100</f>
        <v>-11.415377037596741</v>
      </c>
      <c r="EF18" s="548">
        <f>(ED18/ED$36)*100</f>
        <v>6.7755914331884135</v>
      </c>
      <c r="EG18" s="550">
        <v>3840.62</v>
      </c>
      <c r="EH18" s="451">
        <f>(EG18/DV18-1)*100</f>
        <v>22.27301959236172</v>
      </c>
      <c r="EI18" s="525">
        <v>4094.01</v>
      </c>
      <c r="EJ18" s="451">
        <f>(EI18/DX18-1)*100</f>
        <v>25.453442300444038</v>
      </c>
      <c r="EK18" s="817">
        <v>4505.3999999999996</v>
      </c>
      <c r="EL18" s="526">
        <f>(EK18/DZ18-1)*100</f>
        <v>18.435372361399537</v>
      </c>
      <c r="EM18" s="823">
        <v>3506.64</v>
      </c>
      <c r="EN18" s="526">
        <f>(EM18/EB18-1)*100</f>
        <v>-0.71238461974064693</v>
      </c>
      <c r="EO18" s="525">
        <f>EG18+EI18+EK18+EM18</f>
        <v>15946.669999999998</v>
      </c>
      <c r="EP18" s="526">
        <f>(EO18/ED18-1)*100</f>
        <v>16.057739683805771</v>
      </c>
      <c r="EQ18" s="548">
        <f>(EO18/EO$36)*100</f>
        <v>7.7048818535630819</v>
      </c>
      <c r="ER18" s="550">
        <v>3097.87</v>
      </c>
      <c r="ES18" s="451">
        <f t="shared" si="40"/>
        <v>-19.33932542141633</v>
      </c>
      <c r="ET18" s="846">
        <v>3187.23</v>
      </c>
      <c r="EU18" s="451">
        <f>(ET18/EI18-1)*100</f>
        <v>-22.148944433452776</v>
      </c>
      <c r="EV18" s="846">
        <v>3486.84</v>
      </c>
      <c r="EW18" s="451">
        <f>(EV18/EK18-1)*100</f>
        <v>-22.607537621520834</v>
      </c>
      <c r="EX18" s="823">
        <v>3352.96</v>
      </c>
      <c r="EY18" s="526">
        <f>(EX18/EM18-1)*100</f>
        <v>-4.3825428330253384</v>
      </c>
      <c r="EZ18" s="525">
        <f>ER18+ET18+EV18+EX18</f>
        <v>13124.900000000001</v>
      </c>
      <c r="FA18" s="526">
        <f>(EZ18/EO18-1)*100</f>
        <v>-17.69504228782559</v>
      </c>
      <c r="FB18" s="548">
        <f>(EZ18/EZ$36)*100</f>
        <v>6.8195124148570905</v>
      </c>
      <c r="FC18" s="549">
        <v>3075.45</v>
      </c>
      <c r="FD18" s="434">
        <f t="shared" si="41"/>
        <v>-0.72372307424133364</v>
      </c>
      <c r="FE18" s="525">
        <v>3247.42</v>
      </c>
      <c r="FF18" s="434">
        <f>(FE18/ET18-1)*100</f>
        <v>1.8884736903204358</v>
      </c>
      <c r="FG18" s="525">
        <v>3285.86</v>
      </c>
      <c r="FH18" s="434">
        <f>(FG18/EV18-1)*100</f>
        <v>-5.7639581971068328</v>
      </c>
      <c r="FI18" s="817">
        <v>3437.11</v>
      </c>
      <c r="FJ18" s="526">
        <f>(FI18/EX18-1)*100</f>
        <v>2.5097227524336629</v>
      </c>
      <c r="FK18" s="525">
        <f>FC18+FE18+FG18+FI18</f>
        <v>13045.84</v>
      </c>
      <c r="FL18" s="526">
        <f>(FK18/EZ18-1)*100</f>
        <v>-0.60236649422091837</v>
      </c>
      <c r="FM18" s="548">
        <f>(FK18/FK$36)*100</f>
        <v>6.5153546731175682</v>
      </c>
      <c r="FN18" s="1023">
        <v>3959.11</v>
      </c>
      <c r="FO18" s="434">
        <f>(FN18/FC18-1)*100</f>
        <v>28.732705782893575</v>
      </c>
      <c r="FP18" s="846">
        <v>4199.1000000000004</v>
      </c>
      <c r="FQ18" s="434">
        <f>(FP18/FE18-1)*100</f>
        <v>29.305725776154624</v>
      </c>
      <c r="FR18" s="525">
        <v>4377.59</v>
      </c>
      <c r="FS18" s="434">
        <f>(FR18/FG18-1)*100</f>
        <v>33.225091756800353</v>
      </c>
      <c r="FT18" s="817">
        <v>4228.34</v>
      </c>
      <c r="FU18" s="526">
        <f>(FT18/FI18-1)*100</f>
        <v>23.020211747660092</v>
      </c>
      <c r="FV18" s="525">
        <f>FN18+FP18+FR18+FT18</f>
        <v>16764.14</v>
      </c>
      <c r="FW18" s="526">
        <f>(FV18/FK18-1)*100</f>
        <v>28.501805939671176</v>
      </c>
      <c r="FX18" s="548">
        <f>(FV18/FV$36)*100</f>
        <v>6.8359956903558272</v>
      </c>
      <c r="FY18" s="1023">
        <v>4104.66</v>
      </c>
      <c r="FZ18" s="453">
        <f>(FY18/FN18-1)*100</f>
        <v>3.6763312966803019</v>
      </c>
    </row>
    <row r="19" spans="1:182" ht="39.75" customHeight="1">
      <c r="A19" s="1219" t="s">
        <v>56</v>
      </c>
      <c r="B19" s="1220"/>
      <c r="C19" s="545" t="s">
        <v>0</v>
      </c>
      <c r="D19" s="525">
        <v>0</v>
      </c>
      <c r="E19" s="552" t="s">
        <v>2</v>
      </c>
      <c r="F19" s="527">
        <f t="shared" si="1"/>
        <v>0</v>
      </c>
      <c r="G19" s="541" t="s">
        <v>0</v>
      </c>
      <c r="H19" s="525">
        <v>1</v>
      </c>
      <c r="I19" s="552" t="s">
        <v>2</v>
      </c>
      <c r="J19" s="527">
        <f t="shared" si="3"/>
        <v>4.1528929051977604E-4</v>
      </c>
      <c r="K19" s="541" t="s">
        <v>0</v>
      </c>
      <c r="L19" s="525">
        <v>0</v>
      </c>
      <c r="M19" s="552" t="s">
        <v>2</v>
      </c>
      <c r="N19" s="530">
        <f t="shared" si="5"/>
        <v>0</v>
      </c>
      <c r="O19" s="541" t="s">
        <v>0</v>
      </c>
      <c r="P19" s="525">
        <v>1</v>
      </c>
      <c r="Q19" s="552" t="s">
        <v>2</v>
      </c>
      <c r="R19" s="527">
        <f t="shared" si="7"/>
        <v>5.3251255398346019E-4</v>
      </c>
      <c r="S19" s="541" t="s">
        <v>0</v>
      </c>
      <c r="T19" s="532">
        <v>3</v>
      </c>
      <c r="U19" s="533">
        <f t="shared" si="8"/>
        <v>200</v>
      </c>
      <c r="V19" s="534">
        <f t="shared" si="9"/>
        <v>1.2744229890614151E-3</v>
      </c>
      <c r="W19" s="541" t="s">
        <v>0</v>
      </c>
      <c r="X19" s="536">
        <v>3</v>
      </c>
      <c r="Y19" s="537">
        <f t="shared" si="10"/>
        <v>0</v>
      </c>
      <c r="Z19" s="538">
        <f t="shared" si="11"/>
        <v>1.0616274749190508E-3</v>
      </c>
      <c r="AA19" s="541" t="s">
        <v>0</v>
      </c>
      <c r="AB19" s="536">
        <v>0</v>
      </c>
      <c r="AC19" s="537">
        <f t="shared" si="12"/>
        <v>-100</v>
      </c>
      <c r="AD19" s="538">
        <f t="shared" si="13"/>
        <v>0</v>
      </c>
      <c r="AE19" s="545" t="s">
        <v>0</v>
      </c>
      <c r="AF19" s="536">
        <v>0</v>
      </c>
      <c r="AG19" s="552" t="s">
        <v>1</v>
      </c>
      <c r="AH19" s="540">
        <f t="shared" si="15"/>
        <v>0</v>
      </c>
      <c r="AI19" s="541" t="s">
        <v>0</v>
      </c>
      <c r="AJ19" s="536">
        <v>0</v>
      </c>
      <c r="AK19" s="552" t="s">
        <v>1</v>
      </c>
      <c r="AL19" s="538">
        <f t="shared" si="17"/>
        <v>0</v>
      </c>
      <c r="AM19" s="545" t="s">
        <v>0</v>
      </c>
      <c r="AN19" s="560">
        <v>0</v>
      </c>
      <c r="AO19" s="552" t="s">
        <v>1</v>
      </c>
      <c r="AP19" s="540">
        <f t="shared" si="19"/>
        <v>0</v>
      </c>
      <c r="AQ19" s="541" t="s">
        <v>0</v>
      </c>
      <c r="AR19" s="560">
        <v>0</v>
      </c>
      <c r="AS19" s="552" t="s">
        <v>1</v>
      </c>
      <c r="AT19" s="538">
        <f t="shared" si="0"/>
        <v>0</v>
      </c>
      <c r="AU19" s="541" t="s">
        <v>0</v>
      </c>
      <c r="AV19" s="560">
        <v>0</v>
      </c>
      <c r="AW19" s="552" t="s">
        <v>1</v>
      </c>
      <c r="AX19" s="538">
        <f t="shared" si="32"/>
        <v>0</v>
      </c>
      <c r="AY19" s="541" t="s">
        <v>0</v>
      </c>
      <c r="AZ19" s="560">
        <v>0</v>
      </c>
      <c r="BA19" s="552" t="s">
        <v>1</v>
      </c>
      <c r="BB19" s="538">
        <f t="shared" si="33"/>
        <v>0</v>
      </c>
      <c r="BC19" s="545" t="s">
        <v>0</v>
      </c>
      <c r="BD19" s="561" t="s">
        <v>0</v>
      </c>
      <c r="BE19" s="552" t="s">
        <v>1</v>
      </c>
      <c r="BF19" s="555" t="s">
        <v>1</v>
      </c>
      <c r="BG19" s="541" t="s">
        <v>0</v>
      </c>
      <c r="BH19" s="561" t="s">
        <v>0</v>
      </c>
      <c r="BI19" s="552" t="s">
        <v>1</v>
      </c>
      <c r="BJ19" s="553" t="s">
        <v>1</v>
      </c>
      <c r="BK19" s="547" t="s">
        <v>0</v>
      </c>
      <c r="BL19" s="562" t="s">
        <v>0</v>
      </c>
      <c r="BM19" s="552" t="s">
        <v>1</v>
      </c>
      <c r="BN19" s="555" t="s">
        <v>1</v>
      </c>
      <c r="BO19" s="541" t="s">
        <v>0</v>
      </c>
      <c r="BP19" s="561" t="s">
        <v>0</v>
      </c>
      <c r="BQ19" s="552" t="s">
        <v>1</v>
      </c>
      <c r="BR19" s="553" t="s">
        <v>1</v>
      </c>
      <c r="BS19" s="541" t="s">
        <v>0</v>
      </c>
      <c r="BT19" s="561" t="s">
        <v>0</v>
      </c>
      <c r="BU19" s="552" t="s">
        <v>1</v>
      </c>
      <c r="BV19" s="553" t="s">
        <v>1</v>
      </c>
      <c r="BW19" s="554" t="s">
        <v>0</v>
      </c>
      <c r="BX19" s="551" t="s">
        <v>0</v>
      </c>
      <c r="BY19" s="551" t="s">
        <v>0</v>
      </c>
      <c r="BZ19" s="551" t="s">
        <v>0</v>
      </c>
      <c r="CA19" s="551" t="s">
        <v>0</v>
      </c>
      <c r="CB19" s="552" t="s">
        <v>1</v>
      </c>
      <c r="CC19" s="555" t="s">
        <v>1</v>
      </c>
      <c r="CD19" s="556" t="s">
        <v>0</v>
      </c>
      <c r="CE19" s="552" t="s">
        <v>1</v>
      </c>
      <c r="CF19" s="551" t="s">
        <v>0</v>
      </c>
      <c r="CG19" s="552" t="s">
        <v>1</v>
      </c>
      <c r="CH19" s="551" t="s">
        <v>0</v>
      </c>
      <c r="CI19" s="552" t="s">
        <v>1</v>
      </c>
      <c r="CJ19" s="551" t="s">
        <v>0</v>
      </c>
      <c r="CK19" s="552" t="s">
        <v>1</v>
      </c>
      <c r="CL19" s="551" t="s">
        <v>0</v>
      </c>
      <c r="CM19" s="552" t="s">
        <v>1</v>
      </c>
      <c r="CN19" s="553" t="s">
        <v>1</v>
      </c>
      <c r="CO19" s="554" t="s">
        <v>0</v>
      </c>
      <c r="CP19" s="552" t="s">
        <v>1</v>
      </c>
      <c r="CQ19" s="551" t="s">
        <v>0</v>
      </c>
      <c r="CR19" s="552" t="s">
        <v>1</v>
      </c>
      <c r="CS19" s="551" t="s">
        <v>0</v>
      </c>
      <c r="CT19" s="552" t="s">
        <v>1</v>
      </c>
      <c r="CU19" s="551" t="s">
        <v>0</v>
      </c>
      <c r="CV19" s="552" t="s">
        <v>1</v>
      </c>
      <c r="CW19" s="551" t="s">
        <v>0</v>
      </c>
      <c r="CX19" s="552" t="s">
        <v>1</v>
      </c>
      <c r="CY19" s="555" t="s">
        <v>1</v>
      </c>
      <c r="CZ19" s="556" t="s">
        <v>0</v>
      </c>
      <c r="DA19" s="552" t="s">
        <v>1</v>
      </c>
      <c r="DB19" s="551" t="s">
        <v>0</v>
      </c>
      <c r="DC19" s="552" t="s">
        <v>1</v>
      </c>
      <c r="DD19" s="551" t="s">
        <v>0</v>
      </c>
      <c r="DE19" s="552" t="s">
        <v>1</v>
      </c>
      <c r="DF19" s="551" t="s">
        <v>0</v>
      </c>
      <c r="DG19" s="552" t="s">
        <v>1</v>
      </c>
      <c r="DH19" s="551" t="s">
        <v>0</v>
      </c>
      <c r="DI19" s="552" t="s">
        <v>1</v>
      </c>
      <c r="DJ19" s="553" t="s">
        <v>1</v>
      </c>
      <c r="DK19" s="554" t="s">
        <v>0</v>
      </c>
      <c r="DL19" s="552" t="s">
        <v>1</v>
      </c>
      <c r="DM19" s="551" t="s">
        <v>0</v>
      </c>
      <c r="DN19" s="552" t="s">
        <v>1</v>
      </c>
      <c r="DO19" s="551" t="s">
        <v>0</v>
      </c>
      <c r="DP19" s="552" t="s">
        <v>1</v>
      </c>
      <c r="DQ19" s="551" t="s">
        <v>0</v>
      </c>
      <c r="DR19" s="552" t="s">
        <v>1</v>
      </c>
      <c r="DS19" s="551" t="s">
        <v>0</v>
      </c>
      <c r="DT19" s="552" t="s">
        <v>1</v>
      </c>
      <c r="DU19" s="555" t="s">
        <v>1</v>
      </c>
      <c r="DV19" s="556" t="s">
        <v>0</v>
      </c>
      <c r="DW19" s="552" t="s">
        <v>1</v>
      </c>
      <c r="DX19" s="551" t="s">
        <v>0</v>
      </c>
      <c r="DY19" s="552" t="s">
        <v>1</v>
      </c>
      <c r="DZ19" s="554" t="s">
        <v>0</v>
      </c>
      <c r="EA19" s="555" t="s">
        <v>1</v>
      </c>
      <c r="EB19" s="551" t="s">
        <v>0</v>
      </c>
      <c r="EC19" s="552" t="s">
        <v>1</v>
      </c>
      <c r="ED19" s="551" t="s">
        <v>0</v>
      </c>
      <c r="EE19" s="552" t="s">
        <v>1</v>
      </c>
      <c r="EF19" s="553" t="s">
        <v>1</v>
      </c>
      <c r="EG19" s="556" t="s">
        <v>0</v>
      </c>
      <c r="EH19" s="552" t="s">
        <v>1</v>
      </c>
      <c r="EI19" s="551" t="s">
        <v>0</v>
      </c>
      <c r="EJ19" s="552" t="s">
        <v>84</v>
      </c>
      <c r="EK19" s="818" t="s">
        <v>0</v>
      </c>
      <c r="EL19" s="552" t="s">
        <v>1</v>
      </c>
      <c r="EM19" s="554" t="s">
        <v>0</v>
      </c>
      <c r="EN19" s="552" t="s">
        <v>1</v>
      </c>
      <c r="EO19" s="551" t="s">
        <v>0</v>
      </c>
      <c r="EP19" s="552" t="s">
        <v>1</v>
      </c>
      <c r="EQ19" s="553" t="s">
        <v>1</v>
      </c>
      <c r="ER19" s="556" t="s">
        <v>0</v>
      </c>
      <c r="ES19" s="552" t="s">
        <v>1</v>
      </c>
      <c r="ET19" s="839" t="s">
        <v>0</v>
      </c>
      <c r="EU19" s="552" t="s">
        <v>1</v>
      </c>
      <c r="EV19" s="865" t="s">
        <v>0</v>
      </c>
      <c r="EW19" s="552" t="s">
        <v>1</v>
      </c>
      <c r="EX19" s="554" t="s">
        <v>0</v>
      </c>
      <c r="EY19" s="552" t="s">
        <v>1</v>
      </c>
      <c r="EZ19" s="551" t="s">
        <v>0</v>
      </c>
      <c r="FA19" s="552" t="s">
        <v>1</v>
      </c>
      <c r="FB19" s="553" t="s">
        <v>1</v>
      </c>
      <c r="FC19" s="1072" t="s">
        <v>0</v>
      </c>
      <c r="FD19" s="555" t="s">
        <v>1</v>
      </c>
      <c r="FE19" s="551" t="s">
        <v>0</v>
      </c>
      <c r="FF19" s="555" t="s">
        <v>84</v>
      </c>
      <c r="FG19" s="966" t="s">
        <v>0</v>
      </c>
      <c r="FH19" s="555" t="s">
        <v>1</v>
      </c>
      <c r="FI19" s="551" t="s">
        <v>0</v>
      </c>
      <c r="FJ19" s="552" t="s">
        <v>1</v>
      </c>
      <c r="FK19" s="551" t="s">
        <v>0</v>
      </c>
      <c r="FL19" s="552" t="s">
        <v>1</v>
      </c>
      <c r="FM19" s="553" t="s">
        <v>1</v>
      </c>
      <c r="FN19" s="1009" t="s">
        <v>0</v>
      </c>
      <c r="FO19" s="555" t="s">
        <v>1</v>
      </c>
      <c r="FP19" s="865" t="s">
        <v>0</v>
      </c>
      <c r="FQ19" s="555" t="s">
        <v>84</v>
      </c>
      <c r="FR19" s="551" t="s">
        <v>0</v>
      </c>
      <c r="FS19" s="555" t="s">
        <v>1</v>
      </c>
      <c r="FT19" s="1101" t="s">
        <v>0</v>
      </c>
      <c r="FU19" s="552" t="s">
        <v>1</v>
      </c>
      <c r="FV19" s="551" t="s">
        <v>0</v>
      </c>
      <c r="FW19" s="552" t="s">
        <v>1</v>
      </c>
      <c r="FX19" s="553" t="s">
        <v>1</v>
      </c>
      <c r="FY19" s="1142" t="s">
        <v>0</v>
      </c>
      <c r="FZ19" s="553" t="s">
        <v>1</v>
      </c>
    </row>
    <row r="20" spans="1:182" ht="35.1" customHeight="1">
      <c r="A20" s="1224" t="s">
        <v>89</v>
      </c>
      <c r="B20" s="1220"/>
      <c r="C20" s="524">
        <v>58.5</v>
      </c>
      <c r="D20" s="525">
        <v>10467</v>
      </c>
      <c r="E20" s="526">
        <v>17.8</v>
      </c>
      <c r="F20" s="527">
        <f t="shared" si="1"/>
        <v>3.7072324148190123</v>
      </c>
      <c r="G20" s="528">
        <v>55.5</v>
      </c>
      <c r="H20" s="525">
        <v>10739</v>
      </c>
      <c r="I20" s="526">
        <f>(H20/D20-1)*100</f>
        <v>2.5986433553071508</v>
      </c>
      <c r="J20" s="527">
        <f t="shared" si="3"/>
        <v>4.4597916908918753</v>
      </c>
      <c r="K20" s="528">
        <v>64.099999999999994</v>
      </c>
      <c r="L20" s="525">
        <v>12906</v>
      </c>
      <c r="M20" s="529">
        <f>(L20/H20-1)*100</f>
        <v>20.178787596610491</v>
      </c>
      <c r="N20" s="530">
        <f t="shared" si="5"/>
        <v>6.6623992070784759</v>
      </c>
      <c r="O20" s="528">
        <v>57.7</v>
      </c>
      <c r="P20" s="525">
        <v>11379</v>
      </c>
      <c r="Q20" s="526">
        <f>(P20/L20-1)*100</f>
        <v>-11.831706183170621</v>
      </c>
      <c r="R20" s="527">
        <f t="shared" si="7"/>
        <v>6.0594603517777932</v>
      </c>
      <c r="S20" s="531">
        <v>55.2</v>
      </c>
      <c r="T20" s="532">
        <v>9547</v>
      </c>
      <c r="U20" s="533">
        <f t="shared" si="8"/>
        <v>-16.099833025749188</v>
      </c>
      <c r="V20" s="534">
        <f t="shared" si="9"/>
        <v>4.0556387588564435</v>
      </c>
      <c r="W20" s="535">
        <v>46.3</v>
      </c>
      <c r="X20" s="536">
        <v>7386</v>
      </c>
      <c r="Y20" s="537">
        <f t="shared" si="10"/>
        <v>-22.63538284277784</v>
      </c>
      <c r="Z20" s="538">
        <f t="shared" si="11"/>
        <v>2.6137268432507033</v>
      </c>
      <c r="AA20" s="535">
        <v>61</v>
      </c>
      <c r="AB20" s="536">
        <v>8845</v>
      </c>
      <c r="AC20" s="537">
        <f t="shared" si="12"/>
        <v>19.753587868941235</v>
      </c>
      <c r="AD20" s="538">
        <f t="shared" si="13"/>
        <v>2.4284172869266314</v>
      </c>
      <c r="AE20" s="539">
        <v>50</v>
      </c>
      <c r="AF20" s="536">
        <v>6612</v>
      </c>
      <c r="AG20" s="526">
        <f>(AF20/AB20-1)*100</f>
        <v>-25.245901639344261</v>
      </c>
      <c r="AH20" s="527">
        <f t="shared" si="15"/>
        <v>2.0738844872687583</v>
      </c>
      <c r="AI20" s="535">
        <v>36</v>
      </c>
      <c r="AJ20" s="536">
        <v>4984</v>
      </c>
      <c r="AK20" s="537">
        <f>(AJ20/AF20-1)*100</f>
        <v>-24.621899576527529</v>
      </c>
      <c r="AL20" s="538">
        <f t="shared" si="17"/>
        <v>1.7386936075799226</v>
      </c>
      <c r="AM20" s="545" t="s">
        <v>0</v>
      </c>
      <c r="AN20" s="536">
        <v>4260</v>
      </c>
      <c r="AO20" s="537">
        <f>(AN20/AJ20-1)*100</f>
        <v>-14.526484751203849</v>
      </c>
      <c r="AP20" s="540">
        <f t="shared" si="19"/>
        <v>1.6468350613504046</v>
      </c>
      <c r="AQ20" s="541" t="s">
        <v>0</v>
      </c>
      <c r="AR20" s="536">
        <v>2933</v>
      </c>
      <c r="AS20" s="537">
        <f>(AR20/AN20-1)*100</f>
        <v>-31.150234741784033</v>
      </c>
      <c r="AT20" s="538">
        <f t="shared" si="0"/>
        <v>1.0580808080808082</v>
      </c>
      <c r="AU20" s="541" t="s">
        <v>0</v>
      </c>
      <c r="AV20" s="536">
        <v>2491</v>
      </c>
      <c r="AW20" s="537">
        <f>(AV20/AR20-1)*100</f>
        <v>-15.069894306171161</v>
      </c>
      <c r="AX20" s="538">
        <f t="shared" si="32"/>
        <v>0.97180554526054619</v>
      </c>
      <c r="AY20" s="541" t="s">
        <v>0</v>
      </c>
      <c r="AZ20" s="542">
        <v>2019</v>
      </c>
      <c r="BA20" s="543">
        <f>(AZ20/AV20-1)*100</f>
        <v>-18.948213568847848</v>
      </c>
      <c r="BB20" s="544">
        <f t="shared" si="33"/>
        <v>0.79005137877465725</v>
      </c>
      <c r="BC20" s="545" t="s">
        <v>0</v>
      </c>
      <c r="BD20" s="542">
        <v>1919</v>
      </c>
      <c r="BE20" s="543">
        <f>(BD20/AZ20-1)*100</f>
        <v>-4.9529470034670675</v>
      </c>
      <c r="BF20" s="546">
        <f>(BD20/BD$36)*100</f>
        <v>0.79447880699836881</v>
      </c>
      <c r="BG20" s="541" t="s">
        <v>0</v>
      </c>
      <c r="BH20" s="542">
        <v>1624</v>
      </c>
      <c r="BI20" s="543">
        <f>(BH20/BD20-1)*100</f>
        <v>-15.372589890568001</v>
      </c>
      <c r="BJ20" s="544">
        <f>(BH20/BH$36)*100</f>
        <v>0.66435940862194509</v>
      </c>
      <c r="BK20" s="547" t="s">
        <v>0</v>
      </c>
      <c r="BL20" s="542">
        <v>1299</v>
      </c>
      <c r="BM20" s="526">
        <f>(BL20/BH20-1)*100</f>
        <v>-20.012315270935964</v>
      </c>
      <c r="BN20" s="527">
        <f t="shared" si="34"/>
        <v>0.57173540842330428</v>
      </c>
      <c r="BO20" s="541" t="s">
        <v>0</v>
      </c>
      <c r="BP20" s="563">
        <v>1506</v>
      </c>
      <c r="BQ20" s="537">
        <f>(BP20/BL20-1)*100</f>
        <v>15.935334872979222</v>
      </c>
      <c r="BR20" s="538">
        <f>(BP20/BP$36)*100</f>
        <v>0.63556371462936001</v>
      </c>
      <c r="BS20" s="541" t="s">
        <v>0</v>
      </c>
      <c r="BT20" s="563">
        <v>1704</v>
      </c>
      <c r="BU20" s="537">
        <f>(BT20/BP20-1)*100</f>
        <v>13.147410358565747</v>
      </c>
      <c r="BV20" s="538">
        <f>(BT20/BT$36)*100</f>
        <v>0.8040883930972974</v>
      </c>
      <c r="BW20" s="564">
        <v>305</v>
      </c>
      <c r="BX20" s="563">
        <v>382</v>
      </c>
      <c r="BY20" s="563">
        <v>340</v>
      </c>
      <c r="BZ20" s="563">
        <v>529</v>
      </c>
      <c r="CA20" s="525">
        <f>SUM(BW20:BZ20)</f>
        <v>1556</v>
      </c>
      <c r="CB20" s="537">
        <f>(CA20/BT20-1)*100</f>
        <v>-8.6854460093896755</v>
      </c>
      <c r="CC20" s="540">
        <f>(CA20/CA$36)*100</f>
        <v>0.79456481593880757</v>
      </c>
      <c r="CD20" s="565">
        <v>336</v>
      </c>
      <c r="CE20" s="434">
        <f>(CD20/BW20-1)*100</f>
        <v>10.163934426229515</v>
      </c>
      <c r="CF20" s="563">
        <v>367.49</v>
      </c>
      <c r="CG20" s="434">
        <f>(CF20/BX20-1)*100</f>
        <v>-3.7984293193717211</v>
      </c>
      <c r="CH20" s="563">
        <v>343.76</v>
      </c>
      <c r="CI20" s="434">
        <f>(CH20/BY20-1)*100</f>
        <v>1.1058823529411788</v>
      </c>
      <c r="CJ20" s="563">
        <v>489</v>
      </c>
      <c r="CK20" s="537">
        <f>(CJ20/BZ20-1)*100</f>
        <v>-7.5614366729678579</v>
      </c>
      <c r="CL20" s="525">
        <f>+CD20+CF20+CH20+CJ20</f>
        <v>1536.25</v>
      </c>
      <c r="CM20" s="537">
        <f>(CL20/CA20-1)*100</f>
        <v>-1.2692802056555319</v>
      </c>
      <c r="CN20" s="538">
        <f>(CL20/CL$36)*100</f>
        <v>0.7776995536813065</v>
      </c>
      <c r="CO20" s="564">
        <v>267.25</v>
      </c>
      <c r="CP20" s="434">
        <f>(CO20/CD20-1)*100</f>
        <v>-20.461309523809522</v>
      </c>
      <c r="CQ20" s="563">
        <v>432.02</v>
      </c>
      <c r="CR20" s="526">
        <f>(CQ20/CF20-1)*100</f>
        <v>17.559661487387412</v>
      </c>
      <c r="CS20" s="563">
        <v>415.43</v>
      </c>
      <c r="CT20" s="526">
        <f>(CS20/CH20-1)*100</f>
        <v>20.848848033511747</v>
      </c>
      <c r="CU20" s="563">
        <v>546.14</v>
      </c>
      <c r="CV20" s="537">
        <f>(CU20/CJ20-1)*100</f>
        <v>11.685071574642114</v>
      </c>
      <c r="CW20" s="525">
        <f>CO20+CQ20+CS20+CU20</f>
        <v>1660.8400000000001</v>
      </c>
      <c r="CX20" s="537">
        <f>(CW20/CL20-1)*100</f>
        <v>8.1100081366965107</v>
      </c>
      <c r="CY20" s="540">
        <f>(CW20/CW$36)*100</f>
        <v>0.85959773015231222</v>
      </c>
      <c r="CZ20" s="565">
        <v>330.1</v>
      </c>
      <c r="DA20" s="451">
        <f>(CZ20/CO20-1)*100</f>
        <v>23.517305893358298</v>
      </c>
      <c r="DB20" s="563">
        <v>469.31</v>
      </c>
      <c r="DC20" s="526">
        <f>(DB20/CQ20-1)*100</f>
        <v>8.6315448358872402</v>
      </c>
      <c r="DD20" s="563">
        <v>493.3</v>
      </c>
      <c r="DE20" s="526">
        <f>(DD20/CS20-1)*100</f>
        <v>18.744433478564382</v>
      </c>
      <c r="DF20" s="563">
        <v>559.37</v>
      </c>
      <c r="DG20" s="537">
        <f>(DF20/CU20-1)*100</f>
        <v>2.4224557805690772</v>
      </c>
      <c r="DH20" s="525">
        <f>CZ20+DB20+DD20+DF20</f>
        <v>1852.08</v>
      </c>
      <c r="DI20" s="537">
        <f>(DH20/CW20-1)*100</f>
        <v>11.514655234700498</v>
      </c>
      <c r="DJ20" s="538">
        <f>(DH20/DH$36)*100</f>
        <v>0.93823939211301632</v>
      </c>
      <c r="DK20" s="564">
        <v>262.38</v>
      </c>
      <c r="DL20" s="451">
        <f>(DK20/CZ20-1)*100</f>
        <v>-20.51499545592246</v>
      </c>
      <c r="DM20" s="563">
        <v>383.35</v>
      </c>
      <c r="DN20" s="526">
        <f>(DM20/DB20-1)*100</f>
        <v>-18.316251518186267</v>
      </c>
      <c r="DO20" s="563">
        <v>223.93</v>
      </c>
      <c r="DP20" s="526">
        <f>(DO20/DD20-1)*100</f>
        <v>-54.605716602473144</v>
      </c>
      <c r="DQ20" s="563">
        <v>351.53</v>
      </c>
      <c r="DR20" s="526">
        <f>(DQ20/DF20-1)*100</f>
        <v>-37.156086311386026</v>
      </c>
      <c r="DS20" s="525">
        <f>DK20+DM20+DO20+DQ20</f>
        <v>1221.19</v>
      </c>
      <c r="DT20" s="537">
        <f>(DS20/DH20-1)*100</f>
        <v>-34.063863332037492</v>
      </c>
      <c r="DU20" s="540">
        <f>(DS20/DS$36)*100</f>
        <v>0.60885736755924591</v>
      </c>
      <c r="DV20" s="565">
        <v>185.99</v>
      </c>
      <c r="DW20" s="451">
        <f>(DV20/DK20-1)*100</f>
        <v>-29.114261757755923</v>
      </c>
      <c r="DX20" s="563">
        <v>255.2</v>
      </c>
      <c r="DY20" s="526">
        <f>(DX20/DM20-1)*100</f>
        <v>-33.428981348637024</v>
      </c>
      <c r="DZ20" s="564">
        <v>221.48</v>
      </c>
      <c r="EA20" s="527">
        <f>(DZ20/DO20-1)*100</f>
        <v>-1.0940919037199182</v>
      </c>
      <c r="EB20" s="563">
        <v>375.48</v>
      </c>
      <c r="EC20" s="526">
        <f>(EB20/DQ20-1)*100</f>
        <v>6.8130742753107931</v>
      </c>
      <c r="ED20" s="525">
        <f>DV20+DX20+DZ20+EB20</f>
        <v>1038.1500000000001</v>
      </c>
      <c r="EE20" s="537">
        <f>(ED20/DS20-1)*100</f>
        <v>-14.98865860349331</v>
      </c>
      <c r="EF20" s="538">
        <f>(ED20/ED$36)*100</f>
        <v>0.51193098881934462</v>
      </c>
      <c r="EG20" s="565">
        <v>191.09</v>
      </c>
      <c r="EH20" s="451">
        <f>(EG20/DV20-1)*100</f>
        <v>2.7420829076832076</v>
      </c>
      <c r="EI20" s="563">
        <v>419.42</v>
      </c>
      <c r="EJ20" s="451">
        <f>(EI20/DX20-1)*100</f>
        <v>64.349529780564268</v>
      </c>
      <c r="EK20" s="563">
        <v>283.73</v>
      </c>
      <c r="EL20" s="526">
        <f>(EK20/DZ20-1)*100</f>
        <v>28.106375293480234</v>
      </c>
      <c r="EM20" s="564">
        <v>435.87</v>
      </c>
      <c r="EN20" s="526">
        <f>(EM20/EB20-1)*100</f>
        <v>16.083413231064235</v>
      </c>
      <c r="EO20" s="525">
        <f>EG20+EI20+EK20+EM20</f>
        <v>1330.1100000000001</v>
      </c>
      <c r="EP20" s="537">
        <f>(EO20/ED20-1)*100</f>
        <v>28.123103597745992</v>
      </c>
      <c r="EQ20" s="538">
        <f>(EO20/EO$36)*100</f>
        <v>0.642663352426732</v>
      </c>
      <c r="ER20" s="565">
        <v>215.72</v>
      </c>
      <c r="ES20" s="451">
        <f>(ER20/EG20-1)*100</f>
        <v>12.889214506253598</v>
      </c>
      <c r="ET20" s="847">
        <v>264.08999999999997</v>
      </c>
      <c r="EU20" s="451">
        <f>(ET20/EI20-1)*100</f>
        <v>-37.034476181393359</v>
      </c>
      <c r="EV20" s="847">
        <v>227.38</v>
      </c>
      <c r="EW20" s="451">
        <f>(EV20/EK20-1)*100</f>
        <v>-19.860430691150043</v>
      </c>
      <c r="EX20" s="564">
        <v>349.44</v>
      </c>
      <c r="EY20" s="526">
        <f>(EX20/EM20-1)*100</f>
        <v>-19.829306903434507</v>
      </c>
      <c r="EZ20" s="525">
        <f>ER20+ET20+EV20+EX20</f>
        <v>1056.6299999999999</v>
      </c>
      <c r="FA20" s="537">
        <f>(EZ20/EO20-1)*100</f>
        <v>-20.560705505559707</v>
      </c>
      <c r="FB20" s="538">
        <f>(EZ20/EZ$36)*100</f>
        <v>0.54901000410749379</v>
      </c>
      <c r="FC20" s="564">
        <v>165.07</v>
      </c>
      <c r="FD20" s="434">
        <f>(FC20/ER20-1)*100</f>
        <v>-23.479510476543673</v>
      </c>
      <c r="FE20" s="563">
        <v>265.07</v>
      </c>
      <c r="FF20" s="434">
        <f>(FE20/ET20-1)*100</f>
        <v>0.3710856147525643</v>
      </c>
      <c r="FG20" s="563">
        <v>186.19</v>
      </c>
      <c r="FH20" s="434">
        <f>(FG20/EV20-1)*100</f>
        <v>-18.115049696543227</v>
      </c>
      <c r="FI20" s="563">
        <v>275.67</v>
      </c>
      <c r="FJ20" s="526">
        <f>(FI20/EX20-1)*100</f>
        <v>-21.110920329670325</v>
      </c>
      <c r="FK20" s="525">
        <f>FC20+FE20+FG20+FI20</f>
        <v>892</v>
      </c>
      <c r="FL20" s="537">
        <f>(FK20/EZ20-1)*100</f>
        <v>-15.580666837019574</v>
      </c>
      <c r="FM20" s="538">
        <f>(FK20/FK$36)*100</f>
        <v>0.44548272617331425</v>
      </c>
      <c r="FN20" s="1011">
        <v>106.15</v>
      </c>
      <c r="FO20" s="434">
        <f>(FN20/FC20-1)*100</f>
        <v>-35.693948022051245</v>
      </c>
      <c r="FP20" s="847">
        <v>182.59</v>
      </c>
      <c r="FQ20" s="434">
        <f>(FP20/FE20-1)*100</f>
        <v>-31.116308899535973</v>
      </c>
      <c r="FR20" s="563">
        <v>209.9</v>
      </c>
      <c r="FS20" s="434">
        <f>(FR20/FG20-1)*100</f>
        <v>12.734303668295821</v>
      </c>
      <c r="FT20" s="563">
        <v>348.06</v>
      </c>
      <c r="FU20" s="526">
        <f>(FT20/FI20-1)*100</f>
        <v>26.259658287082367</v>
      </c>
      <c r="FV20" s="525">
        <f>FN20+FP20+FR20+FT20</f>
        <v>846.7</v>
      </c>
      <c r="FW20" s="537">
        <f>(FV20/FK20-1)*100</f>
        <v>-5.078475336322863</v>
      </c>
      <c r="FX20" s="538">
        <f>(FV20/FV$36)*100</f>
        <v>0.34526301683380589</v>
      </c>
      <c r="FY20" s="1143">
        <v>186.88</v>
      </c>
      <c r="FZ20" s="453">
        <f>(FY20/FN20-1)*100</f>
        <v>76.052755534620815</v>
      </c>
    </row>
    <row r="21" spans="1:182" ht="35.1" customHeight="1">
      <c r="A21" s="1224" t="s">
        <v>90</v>
      </c>
      <c r="B21" s="1220"/>
      <c r="C21" s="524">
        <v>5.8</v>
      </c>
      <c r="D21" s="525">
        <v>1274</v>
      </c>
      <c r="E21" s="526">
        <v>6.3</v>
      </c>
      <c r="F21" s="527">
        <f t="shared" si="1"/>
        <v>0.45122901466317211</v>
      </c>
      <c r="G21" s="528">
        <v>6.1</v>
      </c>
      <c r="H21" s="525">
        <v>1522</v>
      </c>
      <c r="I21" s="526">
        <f>(H21/D21-1)*100</f>
        <v>19.466248037676603</v>
      </c>
      <c r="J21" s="527">
        <f t="shared" si="3"/>
        <v>0.63207030017109922</v>
      </c>
      <c r="K21" s="528">
        <v>6.6</v>
      </c>
      <c r="L21" s="525">
        <v>1403</v>
      </c>
      <c r="M21" s="529">
        <f>(L21/H21-1)*100</f>
        <v>-7.8186596583442842</v>
      </c>
      <c r="N21" s="530">
        <f t="shared" si="5"/>
        <v>0.72426360510856214</v>
      </c>
      <c r="O21" s="528">
        <v>3.9</v>
      </c>
      <c r="P21" s="525">
        <v>705</v>
      </c>
      <c r="Q21" s="526">
        <f>(P21/L21-1)*100</f>
        <v>-49.750534568781177</v>
      </c>
      <c r="R21" s="527">
        <f t="shared" si="7"/>
        <v>0.37542135055833942</v>
      </c>
      <c r="S21" s="531">
        <v>4.5999999999999996</v>
      </c>
      <c r="T21" s="532">
        <v>804</v>
      </c>
      <c r="U21" s="533">
        <f t="shared" si="8"/>
        <v>14.042553191489372</v>
      </c>
      <c r="V21" s="534">
        <f t="shared" si="9"/>
        <v>0.34154536106845923</v>
      </c>
      <c r="W21" s="535">
        <v>4.9000000000000004</v>
      </c>
      <c r="X21" s="536">
        <v>749</v>
      </c>
      <c r="Y21" s="537">
        <f t="shared" si="10"/>
        <v>-6.8407960199004965</v>
      </c>
      <c r="Z21" s="538">
        <f t="shared" si="11"/>
        <v>0.26505299290478973</v>
      </c>
      <c r="AA21" s="535">
        <v>6.2</v>
      </c>
      <c r="AB21" s="536">
        <v>917</v>
      </c>
      <c r="AC21" s="537">
        <f t="shared" si="12"/>
        <v>22.429906542056077</v>
      </c>
      <c r="AD21" s="538">
        <f t="shared" si="13"/>
        <v>0.2517646865021731</v>
      </c>
      <c r="AE21" s="539">
        <v>5</v>
      </c>
      <c r="AF21" s="536">
        <v>1042</v>
      </c>
      <c r="AG21" s="526">
        <f>(AF21/AB21-1)*100</f>
        <v>13.631406761177756</v>
      </c>
      <c r="AH21" s="527">
        <f t="shared" si="15"/>
        <v>0.32682813607592953</v>
      </c>
      <c r="AI21" s="535">
        <v>4</v>
      </c>
      <c r="AJ21" s="536">
        <v>794</v>
      </c>
      <c r="AK21" s="537">
        <f>(AJ21/AF21-1)*100</f>
        <v>-23.800383877159305</v>
      </c>
      <c r="AL21" s="538">
        <f t="shared" si="17"/>
        <v>0.27699091581429747</v>
      </c>
      <c r="AM21" s="539">
        <v>4</v>
      </c>
      <c r="AN21" s="536">
        <v>631</v>
      </c>
      <c r="AO21" s="537">
        <f>(AN21/AJ21-1)*100</f>
        <v>-20.528967254408059</v>
      </c>
      <c r="AP21" s="540">
        <f t="shared" si="19"/>
        <v>0.24393261120002474</v>
      </c>
      <c r="AQ21" s="541" t="s">
        <v>0</v>
      </c>
      <c r="AR21" s="536">
        <v>394</v>
      </c>
      <c r="AS21" s="537">
        <f>(AR21/AN21-1)*100</f>
        <v>-37.559429477020601</v>
      </c>
      <c r="AT21" s="538">
        <f t="shared" si="0"/>
        <v>0.14213564213564214</v>
      </c>
      <c r="AU21" s="541" t="s">
        <v>0</v>
      </c>
      <c r="AV21" s="536">
        <v>312</v>
      </c>
      <c r="AW21" s="537">
        <f>(AV21/AR21-1)*100</f>
        <v>-20.812182741116747</v>
      </c>
      <c r="AX21" s="538">
        <f t="shared" si="32"/>
        <v>0.1217195223289002</v>
      </c>
      <c r="AY21" s="541" t="s">
        <v>0</v>
      </c>
      <c r="AZ21" s="542">
        <v>207</v>
      </c>
      <c r="BA21" s="543">
        <f>(AZ21/AV21-1)*100</f>
        <v>-33.653846153846153</v>
      </c>
      <c r="BB21" s="544">
        <f t="shared" si="33"/>
        <v>8.1000810008100083E-2</v>
      </c>
      <c r="BC21" s="545" t="s">
        <v>0</v>
      </c>
      <c r="BD21" s="542">
        <v>247</v>
      </c>
      <c r="BE21" s="543">
        <f>(BD21/AZ21-1)*100</f>
        <v>19.323671497584538</v>
      </c>
      <c r="BF21" s="546">
        <f>(BD21/BD$36)*100</f>
        <v>0.10225964842553262</v>
      </c>
      <c r="BG21" s="541" t="s">
        <v>0</v>
      </c>
      <c r="BH21" s="542">
        <v>111</v>
      </c>
      <c r="BI21" s="543">
        <f>(BH21/BD21-1)*100</f>
        <v>-55.060728744939269</v>
      </c>
      <c r="BJ21" s="544">
        <f>(BH21/BH$36)*100</f>
        <v>4.540880194398763E-2</v>
      </c>
      <c r="BK21" s="547" t="s">
        <v>0</v>
      </c>
      <c r="BL21" s="542">
        <v>125</v>
      </c>
      <c r="BM21" s="526">
        <f>(BL21/BH21-1)*100</f>
        <v>12.612612612612617</v>
      </c>
      <c r="BN21" s="527">
        <f t="shared" si="34"/>
        <v>5.5016879178531979E-2</v>
      </c>
      <c r="BO21" s="541" t="s">
        <v>0</v>
      </c>
      <c r="BP21" s="525">
        <v>149</v>
      </c>
      <c r="BQ21" s="526">
        <f>(BP21/BL21-1)*100</f>
        <v>19.199999999999996</v>
      </c>
      <c r="BR21" s="548">
        <f>(BP21/BP$36)*100</f>
        <v>6.2881137768774659E-2</v>
      </c>
      <c r="BS21" s="541" t="s">
        <v>0</v>
      </c>
      <c r="BT21" s="551" t="s">
        <v>0</v>
      </c>
      <c r="BU21" s="559" t="s">
        <v>1</v>
      </c>
      <c r="BV21" s="566" t="s">
        <v>1</v>
      </c>
      <c r="BW21" s="554" t="s">
        <v>0</v>
      </c>
      <c r="BX21" s="551" t="s">
        <v>0</v>
      </c>
      <c r="BY21" s="551" t="s">
        <v>0</v>
      </c>
      <c r="BZ21" s="551" t="s">
        <v>0</v>
      </c>
      <c r="CA21" s="551" t="s">
        <v>0</v>
      </c>
      <c r="CB21" s="559" t="s">
        <v>1</v>
      </c>
      <c r="CC21" s="567" t="s">
        <v>1</v>
      </c>
      <c r="CD21" s="556" t="s">
        <v>0</v>
      </c>
      <c r="CE21" s="559" t="s">
        <v>1</v>
      </c>
      <c r="CF21" s="551" t="s">
        <v>0</v>
      </c>
      <c r="CG21" s="559" t="s">
        <v>1</v>
      </c>
      <c r="CH21" s="551" t="s">
        <v>0</v>
      </c>
      <c r="CI21" s="559" t="s">
        <v>1</v>
      </c>
      <c r="CJ21" s="551" t="s">
        <v>0</v>
      </c>
      <c r="CK21" s="559" t="s">
        <v>1</v>
      </c>
      <c r="CL21" s="551" t="s">
        <v>0</v>
      </c>
      <c r="CM21" s="559" t="s">
        <v>1</v>
      </c>
      <c r="CN21" s="566" t="s">
        <v>1</v>
      </c>
      <c r="CO21" s="554" t="s">
        <v>0</v>
      </c>
      <c r="CP21" s="559" t="s">
        <v>1</v>
      </c>
      <c r="CQ21" s="551" t="s">
        <v>0</v>
      </c>
      <c r="CR21" s="559" t="s">
        <v>1</v>
      </c>
      <c r="CS21" s="551" t="s">
        <v>0</v>
      </c>
      <c r="CT21" s="559" t="s">
        <v>1</v>
      </c>
      <c r="CU21" s="551" t="s">
        <v>0</v>
      </c>
      <c r="CV21" s="559" t="s">
        <v>1</v>
      </c>
      <c r="CW21" s="551" t="s">
        <v>0</v>
      </c>
      <c r="CX21" s="559" t="s">
        <v>1</v>
      </c>
      <c r="CY21" s="567" t="s">
        <v>1</v>
      </c>
      <c r="CZ21" s="556" t="s">
        <v>0</v>
      </c>
      <c r="DA21" s="559" t="s">
        <v>1</v>
      </c>
      <c r="DB21" s="551" t="s">
        <v>0</v>
      </c>
      <c r="DC21" s="559" t="s">
        <v>1</v>
      </c>
      <c r="DD21" s="551" t="s">
        <v>0</v>
      </c>
      <c r="DE21" s="559" t="s">
        <v>1</v>
      </c>
      <c r="DF21" s="551" t="s">
        <v>0</v>
      </c>
      <c r="DG21" s="559" t="s">
        <v>1</v>
      </c>
      <c r="DH21" s="551" t="s">
        <v>0</v>
      </c>
      <c r="DI21" s="559" t="s">
        <v>1</v>
      </c>
      <c r="DJ21" s="566" t="s">
        <v>1</v>
      </c>
      <c r="DK21" s="554" t="s">
        <v>0</v>
      </c>
      <c r="DL21" s="559" t="s">
        <v>1</v>
      </c>
      <c r="DM21" s="551" t="s">
        <v>0</v>
      </c>
      <c r="DN21" s="559" t="s">
        <v>1</v>
      </c>
      <c r="DO21" s="551" t="s">
        <v>0</v>
      </c>
      <c r="DP21" s="559" t="s">
        <v>1</v>
      </c>
      <c r="DQ21" s="551" t="s">
        <v>0</v>
      </c>
      <c r="DR21" s="559" t="s">
        <v>1</v>
      </c>
      <c r="DS21" s="551" t="s">
        <v>0</v>
      </c>
      <c r="DT21" s="559" t="s">
        <v>1</v>
      </c>
      <c r="DU21" s="567" t="s">
        <v>1</v>
      </c>
      <c r="DV21" s="556" t="s">
        <v>0</v>
      </c>
      <c r="DW21" s="559" t="s">
        <v>1</v>
      </c>
      <c r="DX21" s="551" t="s">
        <v>0</v>
      </c>
      <c r="DY21" s="559" t="s">
        <v>1</v>
      </c>
      <c r="DZ21" s="554" t="s">
        <v>0</v>
      </c>
      <c r="EA21" s="567" t="s">
        <v>1</v>
      </c>
      <c r="EB21" s="551" t="s">
        <v>0</v>
      </c>
      <c r="EC21" s="559" t="s">
        <v>1</v>
      </c>
      <c r="ED21" s="551" t="s">
        <v>0</v>
      </c>
      <c r="EE21" s="559" t="s">
        <v>1</v>
      </c>
      <c r="EF21" s="566" t="s">
        <v>1</v>
      </c>
      <c r="EG21" s="556" t="s">
        <v>0</v>
      </c>
      <c r="EH21" s="559" t="s">
        <v>1</v>
      </c>
      <c r="EI21" s="551" t="s">
        <v>0</v>
      </c>
      <c r="EJ21" s="559" t="s">
        <v>84</v>
      </c>
      <c r="EK21" s="818" t="s">
        <v>0</v>
      </c>
      <c r="EL21" s="559" t="s">
        <v>1</v>
      </c>
      <c r="EM21" s="554" t="s">
        <v>0</v>
      </c>
      <c r="EN21" s="559" t="s">
        <v>1</v>
      </c>
      <c r="EO21" s="551" t="s">
        <v>0</v>
      </c>
      <c r="EP21" s="559" t="s">
        <v>1</v>
      </c>
      <c r="EQ21" s="566" t="s">
        <v>1</v>
      </c>
      <c r="ER21" s="556" t="s">
        <v>0</v>
      </c>
      <c r="ES21" s="559" t="s">
        <v>1</v>
      </c>
      <c r="ET21" s="839" t="s">
        <v>0</v>
      </c>
      <c r="EU21" s="559" t="s">
        <v>1</v>
      </c>
      <c r="EV21" s="865" t="s">
        <v>0</v>
      </c>
      <c r="EW21" s="559" t="s">
        <v>1</v>
      </c>
      <c r="EX21" s="554" t="s">
        <v>0</v>
      </c>
      <c r="EY21" s="559" t="s">
        <v>1</v>
      </c>
      <c r="EZ21" s="551" t="s">
        <v>0</v>
      </c>
      <c r="FA21" s="559" t="s">
        <v>1</v>
      </c>
      <c r="FB21" s="566" t="s">
        <v>1</v>
      </c>
      <c r="FC21" s="1072" t="s">
        <v>0</v>
      </c>
      <c r="FD21" s="567" t="s">
        <v>1</v>
      </c>
      <c r="FE21" s="551" t="s">
        <v>0</v>
      </c>
      <c r="FF21" s="567" t="s">
        <v>84</v>
      </c>
      <c r="FG21" s="966" t="s">
        <v>0</v>
      </c>
      <c r="FH21" s="567" t="s">
        <v>1</v>
      </c>
      <c r="FI21" s="551" t="s">
        <v>0</v>
      </c>
      <c r="FJ21" s="559" t="s">
        <v>1</v>
      </c>
      <c r="FK21" s="551" t="s">
        <v>0</v>
      </c>
      <c r="FL21" s="559" t="s">
        <v>1</v>
      </c>
      <c r="FM21" s="566" t="s">
        <v>1</v>
      </c>
      <c r="FN21" s="1009" t="s">
        <v>0</v>
      </c>
      <c r="FO21" s="567" t="s">
        <v>1</v>
      </c>
      <c r="FP21" s="865" t="s">
        <v>0</v>
      </c>
      <c r="FQ21" s="567" t="s">
        <v>84</v>
      </c>
      <c r="FR21" s="551" t="s">
        <v>0</v>
      </c>
      <c r="FS21" s="567" t="s">
        <v>1</v>
      </c>
      <c r="FT21" s="1101" t="s">
        <v>0</v>
      </c>
      <c r="FU21" s="559" t="s">
        <v>1</v>
      </c>
      <c r="FV21" s="551" t="s">
        <v>0</v>
      </c>
      <c r="FW21" s="559" t="s">
        <v>1</v>
      </c>
      <c r="FX21" s="566" t="s">
        <v>1</v>
      </c>
      <c r="FY21" s="1142" t="s">
        <v>0</v>
      </c>
      <c r="FZ21" s="566" t="s">
        <v>1</v>
      </c>
    </row>
    <row r="22" spans="1:182" ht="35.1" customHeight="1">
      <c r="A22" s="1224" t="s">
        <v>57</v>
      </c>
      <c r="B22" s="1220"/>
      <c r="C22" s="524">
        <v>61.5</v>
      </c>
      <c r="D22" s="525">
        <v>63971</v>
      </c>
      <c r="E22" s="526">
        <v>84.5</v>
      </c>
      <c r="F22" s="527">
        <f t="shared" si="1"/>
        <v>22.65743429907204</v>
      </c>
      <c r="G22" s="528">
        <v>52.5</v>
      </c>
      <c r="H22" s="525">
        <v>51729</v>
      </c>
      <c r="I22" s="526">
        <f>(H22/D22-1)*100</f>
        <v>-19.136796360851015</v>
      </c>
      <c r="J22" s="527">
        <f t="shared" si="3"/>
        <v>21.4824997092975</v>
      </c>
      <c r="K22" s="528">
        <v>24.6</v>
      </c>
      <c r="L22" s="525">
        <v>14504</v>
      </c>
      <c r="M22" s="529">
        <f>(L22/H22-1)*100</f>
        <v>-71.96156894585242</v>
      </c>
      <c r="N22" s="530">
        <f t="shared" si="5"/>
        <v>7.4873266774729759</v>
      </c>
      <c r="O22" s="528">
        <v>11</v>
      </c>
      <c r="P22" s="525">
        <v>5021</v>
      </c>
      <c r="Q22" s="526">
        <f>(P22/L22-1)*100</f>
        <v>-65.381963596249307</v>
      </c>
      <c r="R22" s="527">
        <f t="shared" si="7"/>
        <v>2.6737455335509535</v>
      </c>
      <c r="S22" s="541" t="s">
        <v>0</v>
      </c>
      <c r="T22" s="532">
        <v>5178.6499999999996</v>
      </c>
      <c r="U22" s="533">
        <f t="shared" si="8"/>
        <v>3.1398127862975356</v>
      </c>
      <c r="V22" s="534">
        <f t="shared" si="9"/>
        <v>2.1999302041009656</v>
      </c>
      <c r="W22" s="541" t="s">
        <v>0</v>
      </c>
      <c r="X22" s="536">
        <v>5665</v>
      </c>
      <c r="Y22" s="537">
        <f t="shared" si="10"/>
        <v>9.3914437160263819</v>
      </c>
      <c r="Z22" s="538">
        <f t="shared" si="11"/>
        <v>2.0047065484721411</v>
      </c>
      <c r="AA22" s="541" t="s">
        <v>0</v>
      </c>
      <c r="AB22" s="536">
        <v>4467</v>
      </c>
      <c r="AC22" s="537">
        <f t="shared" si="12"/>
        <v>-21.147396293027366</v>
      </c>
      <c r="AD22" s="538">
        <f t="shared" si="13"/>
        <v>1.2264262318486447</v>
      </c>
      <c r="AE22" s="545" t="s">
        <v>0</v>
      </c>
      <c r="AF22" s="536">
        <v>1454</v>
      </c>
      <c r="AG22" s="526">
        <f>(AF22/AB22-1)*100</f>
        <v>-67.450190284307141</v>
      </c>
      <c r="AH22" s="527">
        <f t="shared" si="15"/>
        <v>0.45605384822879225</v>
      </c>
      <c r="AI22" s="541" t="s">
        <v>0</v>
      </c>
      <c r="AJ22" s="536">
        <v>1420</v>
      </c>
      <c r="AK22" s="537">
        <f>(AJ22/AF22-1)*100</f>
        <v>-2.3383768913342484</v>
      </c>
      <c r="AL22" s="538">
        <f t="shared" si="17"/>
        <v>0.49537418193488969</v>
      </c>
      <c r="AM22" s="545" t="s">
        <v>0</v>
      </c>
      <c r="AN22" s="536">
        <v>810</v>
      </c>
      <c r="AO22" s="537">
        <f>(AN22/AJ22-1)*100</f>
        <v>-42.95774647887324</v>
      </c>
      <c r="AP22" s="540">
        <f t="shared" si="19"/>
        <v>0.31313061025676708</v>
      </c>
      <c r="AQ22" s="541" t="s">
        <v>0</v>
      </c>
      <c r="AR22" s="536">
        <v>334</v>
      </c>
      <c r="AS22" s="537">
        <f>(AR22/AN22-1)*100</f>
        <v>-58.765432098765437</v>
      </c>
      <c r="AT22" s="538">
        <f t="shared" si="0"/>
        <v>0.1204906204906205</v>
      </c>
      <c r="AU22" s="541" t="s">
        <v>0</v>
      </c>
      <c r="AV22" s="536">
        <v>557</v>
      </c>
      <c r="AW22" s="537">
        <f>(AV22/AR22-1)*100</f>
        <v>66.766467065868255</v>
      </c>
      <c r="AX22" s="538">
        <f t="shared" si="32"/>
        <v>0.21730055749101732</v>
      </c>
      <c r="AY22" s="541" t="s">
        <v>0</v>
      </c>
      <c r="AZ22" s="568">
        <v>732</v>
      </c>
      <c r="BA22" s="543">
        <f>(AZ22/AV22-1)*100</f>
        <v>31.418312387791737</v>
      </c>
      <c r="BB22" s="544">
        <f t="shared" si="33"/>
        <v>0.28643764698516549</v>
      </c>
      <c r="BC22" s="545" t="s">
        <v>0</v>
      </c>
      <c r="BD22" s="568">
        <v>857</v>
      </c>
      <c r="BE22" s="543">
        <f>(BD22/AZ22-1)*100</f>
        <v>17.076502732240439</v>
      </c>
      <c r="BF22" s="546">
        <f>(BD22/BD$36)*100</f>
        <v>0.35480371943595729</v>
      </c>
      <c r="BG22" s="541" t="s">
        <v>0</v>
      </c>
      <c r="BH22" s="568">
        <v>931</v>
      </c>
      <c r="BI22" s="543">
        <f>(BH22/BD22-1)*100</f>
        <v>8.6347724620770236</v>
      </c>
      <c r="BJ22" s="544">
        <f>(BH22/BH$36)*100</f>
        <v>0.38086121270137369</v>
      </c>
      <c r="BK22" s="547" t="s">
        <v>0</v>
      </c>
      <c r="BL22" s="568">
        <v>1034</v>
      </c>
      <c r="BM22" s="526">
        <f>(BL22/BH22-1)*100</f>
        <v>11.063372717508058</v>
      </c>
      <c r="BN22" s="527">
        <f t="shared" si="34"/>
        <v>0.45509962456481651</v>
      </c>
      <c r="BO22" s="541" t="s">
        <v>0</v>
      </c>
      <c r="BP22" s="525">
        <v>911</v>
      </c>
      <c r="BQ22" s="526">
        <f>(BP22/BL22-1)*100</f>
        <v>-11.895551257253389</v>
      </c>
      <c r="BR22" s="548">
        <f>(BP22/BP$36)*100</f>
        <v>0.38446118461311224</v>
      </c>
      <c r="BS22" s="541" t="s">
        <v>0</v>
      </c>
      <c r="BT22" s="525">
        <v>1319</v>
      </c>
      <c r="BU22" s="526">
        <f>(BT22/BP22-1)*100</f>
        <v>44.785949506037312</v>
      </c>
      <c r="BV22" s="548">
        <f>(BT22/BT$36)*100</f>
        <v>0.6224134920747274</v>
      </c>
      <c r="BW22" s="549">
        <v>161</v>
      </c>
      <c r="BX22" s="525">
        <v>152</v>
      </c>
      <c r="BY22" s="525">
        <v>163</v>
      </c>
      <c r="BZ22" s="525">
        <v>306</v>
      </c>
      <c r="CA22" s="525">
        <f>SUM(BW22:BZ22)</f>
        <v>782</v>
      </c>
      <c r="CB22" s="526">
        <f t="shared" ref="CB22:CB28" si="44">(CA22/BT22-1)*100</f>
        <v>-40.712661106899162</v>
      </c>
      <c r="CC22" s="527">
        <f>(CA22/CA$36)*100</f>
        <v>0.39932499104379665</v>
      </c>
      <c r="CD22" s="550">
        <v>250</v>
      </c>
      <c r="CE22" s="434">
        <f>(CD22/BW22-1)*100</f>
        <v>55.279503105590067</v>
      </c>
      <c r="CF22" s="525">
        <v>333</v>
      </c>
      <c r="CG22" s="434">
        <f>(CF22/BX22-1)*100</f>
        <v>119.07894736842107</v>
      </c>
      <c r="CH22" s="525">
        <v>381.41</v>
      </c>
      <c r="CI22" s="434">
        <f>(CH22/BY22-1)*100</f>
        <v>133.99386503067484</v>
      </c>
      <c r="CJ22" s="525">
        <v>263</v>
      </c>
      <c r="CK22" s="526">
        <f>(CJ22/BZ22-1)*100</f>
        <v>-14.052287581699341</v>
      </c>
      <c r="CL22" s="525">
        <f>+CD22+CF22+CH22+CJ22</f>
        <v>1227.4100000000001</v>
      </c>
      <c r="CM22" s="526">
        <f t="shared" ref="CM22:CM28" si="45">(CL22/CA22-1)*100</f>
        <v>56.957800511508964</v>
      </c>
      <c r="CN22" s="548">
        <f>(CL22/CL$36)*100</f>
        <v>0.62135473339884295</v>
      </c>
      <c r="CO22" s="549">
        <v>145</v>
      </c>
      <c r="CP22" s="434">
        <f>(CO22/CD22-1)*100</f>
        <v>-42.000000000000007</v>
      </c>
      <c r="CQ22" s="525">
        <v>116</v>
      </c>
      <c r="CR22" s="451">
        <f>(CQ22/CF22-1)*100</f>
        <v>-65.165165165165178</v>
      </c>
      <c r="CS22" s="525">
        <v>95</v>
      </c>
      <c r="CT22" s="451">
        <f>(CS22/CH22-1)*100</f>
        <v>-75.092420230198471</v>
      </c>
      <c r="CU22" s="525">
        <v>119</v>
      </c>
      <c r="CV22" s="526">
        <f>(CU22/CJ22-1)*100</f>
        <v>-54.752851711026615</v>
      </c>
      <c r="CW22" s="525">
        <f>CO22+CQ22+CS22+CU22</f>
        <v>475</v>
      </c>
      <c r="CX22" s="526">
        <f t="shared" ref="CX22:CX28" si="46">(CW22/CL22-1)*100</f>
        <v>-61.300624893067514</v>
      </c>
      <c r="CY22" s="527">
        <f>(CW22/CW$36)*100</f>
        <v>0.24584482660722781</v>
      </c>
      <c r="CZ22" s="550">
        <v>150.1</v>
      </c>
      <c r="DA22" s="451">
        <f>(CZ22/CO22-1)*100</f>
        <v>3.5172413793103319</v>
      </c>
      <c r="DB22" s="525">
        <v>75.099999999999994</v>
      </c>
      <c r="DC22" s="451">
        <f>(DB22/CQ22-1)*100</f>
        <v>-35.258620689655174</v>
      </c>
      <c r="DD22" s="525">
        <v>60.1</v>
      </c>
      <c r="DE22" s="451">
        <f>(DD22/CS22-1)*100</f>
        <v>-36.736842105263158</v>
      </c>
      <c r="DF22" s="525">
        <v>74</v>
      </c>
      <c r="DG22" s="526">
        <f>(DF22/CU22-1)*100</f>
        <v>-37.815126050420169</v>
      </c>
      <c r="DH22" s="525">
        <f>CZ22+DB22+DD22+DF22</f>
        <v>359.3</v>
      </c>
      <c r="DI22" s="526">
        <f t="shared" ref="DI22:DI28" si="47">(DH22/CW22-1)*100</f>
        <v>-24.357894736842102</v>
      </c>
      <c r="DJ22" s="548">
        <f>(DH22/DH$36)*100</f>
        <v>0.18201665888417715</v>
      </c>
      <c r="DK22" s="549">
        <v>38.194999999999993</v>
      </c>
      <c r="DL22" s="451">
        <f>(DK22/CZ22-1)*100</f>
        <v>-74.553630912724856</v>
      </c>
      <c r="DM22" s="525">
        <v>54.7</v>
      </c>
      <c r="DN22" s="451">
        <f>(DM22/DB22-1)*100</f>
        <v>-27.163781624500661</v>
      </c>
      <c r="DO22" s="525">
        <v>62.7</v>
      </c>
      <c r="DP22" s="451">
        <f>(DO22/DD22-1)*100</f>
        <v>4.3261231281197965</v>
      </c>
      <c r="DQ22" s="525">
        <v>124.41499999999999</v>
      </c>
      <c r="DR22" s="451">
        <f>(DQ22/DF22-1)*100</f>
        <v>68.128378378378372</v>
      </c>
      <c r="DS22" s="525">
        <f>DK22+DM22+DO22+DQ22</f>
        <v>280.01</v>
      </c>
      <c r="DT22" s="526">
        <f t="shared" ref="DT22:DT27" si="48">(DS22/DH22-1)*100</f>
        <v>-22.067909824659061</v>
      </c>
      <c r="DU22" s="527">
        <f>(DS22/DS$36)*100</f>
        <v>0.13960657349819802</v>
      </c>
      <c r="DV22" s="550">
        <v>95.983000000000004</v>
      </c>
      <c r="DW22" s="451">
        <f>(DV22/DK22-1)*100</f>
        <v>151.2972902212332</v>
      </c>
      <c r="DX22" s="525">
        <v>131.9</v>
      </c>
      <c r="DY22" s="451">
        <f>(DX22/DM22-1)*100</f>
        <v>141.13345521023768</v>
      </c>
      <c r="DZ22" s="549">
        <v>119.7</v>
      </c>
      <c r="EA22" s="434">
        <f>(DZ22/DO22-1)*100</f>
        <v>90.909090909090892</v>
      </c>
      <c r="EB22" s="525">
        <v>136.584</v>
      </c>
      <c r="EC22" s="451">
        <f>(EB22/DQ22-1)*100</f>
        <v>9.7809749628260398</v>
      </c>
      <c r="ED22" s="525">
        <f>DV22+DX22+DZ22+EB22</f>
        <v>484.16700000000003</v>
      </c>
      <c r="EE22" s="526">
        <f t="shared" ref="EE22:EE27" si="49">(ED22/DS22-1)*100</f>
        <v>72.910610335345183</v>
      </c>
      <c r="EF22" s="548">
        <f>(ED22/ED$36)*100</f>
        <v>0.23875171320492761</v>
      </c>
      <c r="EG22" s="550">
        <v>127.6</v>
      </c>
      <c r="EH22" s="451">
        <f>(EG22/DV22-1)*100</f>
        <v>32.940208161861982</v>
      </c>
      <c r="EI22" s="525">
        <v>326.99</v>
      </c>
      <c r="EJ22" s="451">
        <f>(EI22/DX22-1)*100</f>
        <v>147.90750568612583</v>
      </c>
      <c r="EK22" s="817">
        <v>168.65299999999999</v>
      </c>
      <c r="EL22" s="451">
        <f>(EK22/DZ22-1)*100</f>
        <v>40.896407685881364</v>
      </c>
      <c r="EM22" s="823">
        <v>259.99599999999998</v>
      </c>
      <c r="EN22" s="451">
        <f>(EM22/EB22-1)*100</f>
        <v>90.356117846892744</v>
      </c>
      <c r="EO22" s="525">
        <f>EG22+EI22+EK22+EM22</f>
        <v>883.23900000000003</v>
      </c>
      <c r="EP22" s="526">
        <f t="shared" ref="EP22:EP28" si="50">(EO22/ED22-1)*100</f>
        <v>82.424452719826007</v>
      </c>
      <c r="EQ22" s="548">
        <f>(EO22/EO$36)*100</f>
        <v>0.42675067230081287</v>
      </c>
      <c r="ER22" s="550">
        <v>183.541</v>
      </c>
      <c r="ES22" s="451">
        <f t="shared" ref="ES22:ES26" si="51">(ER22/EG22-1)*100</f>
        <v>43.840909090909093</v>
      </c>
      <c r="ET22" s="846">
        <v>178.11320000000001</v>
      </c>
      <c r="EU22" s="451">
        <f t="shared" ref="EU22:EU24" si="52">(ET22/EI22-1)*100</f>
        <v>-45.529465732897037</v>
      </c>
      <c r="EV22" s="846">
        <v>176.30350000000001</v>
      </c>
      <c r="EW22" s="451">
        <f t="shared" ref="EW22:EW25" si="53">(EV22/EK22-1)*100</f>
        <v>4.5362371259331402</v>
      </c>
      <c r="EX22" s="564">
        <v>229.22800000000001</v>
      </c>
      <c r="EY22" s="451">
        <f>(EX22/EM22-1)*100</f>
        <v>-11.834028215818693</v>
      </c>
      <c r="EZ22" s="525">
        <f>ER22+ET22+EV22+EX22</f>
        <v>767.1857</v>
      </c>
      <c r="FA22" s="526">
        <f t="shared" ref="FA22:FA26" si="54">(EZ22/EO22-1)*100</f>
        <v>-13.13951263474552</v>
      </c>
      <c r="FB22" s="548">
        <f>(EZ22/EZ$36)*100</f>
        <v>0.39861883943122062</v>
      </c>
      <c r="FC22" s="549">
        <v>166.6773</v>
      </c>
      <c r="FD22" s="434">
        <f t="shared" ref="FD22:FD23" si="55">(FC22/ER22-1)*100</f>
        <v>-9.1879743490555157</v>
      </c>
      <c r="FE22" s="525">
        <v>163.0016</v>
      </c>
      <c r="FF22" s="434">
        <f>(FE22/ET22-1)*100</f>
        <v>-8.4842673086554026</v>
      </c>
      <c r="FG22" s="525">
        <v>115.625</v>
      </c>
      <c r="FH22" s="434">
        <f t="shared" ref="FH22" si="56">(FG22/EV22-1)*100</f>
        <v>-34.417070562978047</v>
      </c>
      <c r="FI22" s="563">
        <v>150.38</v>
      </c>
      <c r="FJ22" s="451">
        <f>(FI22/EX22-1)*100</f>
        <v>-34.397194060062475</v>
      </c>
      <c r="FK22" s="525">
        <f>FC22+FE22+FG22+FI22</f>
        <v>595.68389999999999</v>
      </c>
      <c r="FL22" s="526">
        <f>(FK22/EZ22-1)*100</f>
        <v>-22.354665891191662</v>
      </c>
      <c r="FM22" s="548">
        <f>(FK22/FK$36)*100</f>
        <v>0.29749651088514789</v>
      </c>
      <c r="FN22" s="1010">
        <v>337.52600000000001</v>
      </c>
      <c r="FO22" s="434">
        <f t="shared" ref="FO22:FO23" si="57">(FN22/FC22-1)*100</f>
        <v>102.50268032899501</v>
      </c>
      <c r="FP22" s="846">
        <v>149.57599999999999</v>
      </c>
      <c r="FQ22" s="434">
        <f>(FP22/FE22-1)*100</f>
        <v>-8.2364835682594553</v>
      </c>
      <c r="FR22" s="525">
        <v>218.17860000000002</v>
      </c>
      <c r="FS22" s="434">
        <f t="shared" ref="FS22" si="58">(FR22/FG22-1)*100</f>
        <v>88.695005405405425</v>
      </c>
      <c r="FT22" s="563">
        <v>259.44990000000001</v>
      </c>
      <c r="FU22" s="451">
        <f>(FT22/FI22-1)*100</f>
        <v>72.529525202819542</v>
      </c>
      <c r="FV22" s="525">
        <f>FN22+FP22+FR22+FT22</f>
        <v>964.73050000000012</v>
      </c>
      <c r="FW22" s="526">
        <f>(FV22/FK22-1)*100</f>
        <v>61.953428655701479</v>
      </c>
      <c r="FX22" s="548">
        <f>(FV22/FV$36)*100</f>
        <v>0.39339289342339201</v>
      </c>
      <c r="FY22" s="1023">
        <v>254.89709999999999</v>
      </c>
      <c r="FZ22" s="453">
        <f t="shared" ref="FZ22:FZ23" si="59">(FY22/FN22-1)*100</f>
        <v>-24.480751112506894</v>
      </c>
    </row>
    <row r="23" spans="1:182" ht="39.950000000000003" customHeight="1">
      <c r="A23" s="1239" t="s">
        <v>58</v>
      </c>
      <c r="B23" s="1240"/>
      <c r="C23" s="569" t="s">
        <v>0</v>
      </c>
      <c r="D23" s="570" t="s">
        <v>0</v>
      </c>
      <c r="E23" s="571" t="s">
        <v>1</v>
      </c>
      <c r="F23" s="572" t="s">
        <v>1</v>
      </c>
      <c r="G23" s="573" t="s">
        <v>0</v>
      </c>
      <c r="H23" s="571" t="s">
        <v>0</v>
      </c>
      <c r="I23" s="571" t="s">
        <v>1</v>
      </c>
      <c r="J23" s="572" t="s">
        <v>1</v>
      </c>
      <c r="K23" s="573" t="s">
        <v>0</v>
      </c>
      <c r="L23" s="571" t="s">
        <v>0</v>
      </c>
      <c r="M23" s="571" t="s">
        <v>1</v>
      </c>
      <c r="N23" s="572" t="s">
        <v>1</v>
      </c>
      <c r="O23" s="573" t="s">
        <v>0</v>
      </c>
      <c r="P23" s="571" t="s">
        <v>0</v>
      </c>
      <c r="Q23" s="571" t="s">
        <v>1</v>
      </c>
      <c r="R23" s="572" t="s">
        <v>1</v>
      </c>
      <c r="S23" s="573" t="s">
        <v>0</v>
      </c>
      <c r="T23" s="571" t="s">
        <v>0</v>
      </c>
      <c r="U23" s="571" t="s">
        <v>1</v>
      </c>
      <c r="V23" s="574" t="s">
        <v>1</v>
      </c>
      <c r="W23" s="573" t="s">
        <v>0</v>
      </c>
      <c r="X23" s="571" t="s">
        <v>0</v>
      </c>
      <c r="Y23" s="571" t="s">
        <v>1</v>
      </c>
      <c r="Z23" s="574" t="s">
        <v>1</v>
      </c>
      <c r="AA23" s="573" t="s">
        <v>0</v>
      </c>
      <c r="AB23" s="571" t="s">
        <v>0</v>
      </c>
      <c r="AC23" s="571" t="s">
        <v>1</v>
      </c>
      <c r="AD23" s="574" t="s">
        <v>1</v>
      </c>
      <c r="AE23" s="569" t="s">
        <v>0</v>
      </c>
      <c r="AF23" s="571" t="s">
        <v>0</v>
      </c>
      <c r="AG23" s="571" t="s">
        <v>1</v>
      </c>
      <c r="AH23" s="572" t="s">
        <v>1</v>
      </c>
      <c r="AI23" s="573" t="s">
        <v>0</v>
      </c>
      <c r="AJ23" s="571" t="s">
        <v>0</v>
      </c>
      <c r="AK23" s="571" t="s">
        <v>1</v>
      </c>
      <c r="AL23" s="574" t="s">
        <v>1</v>
      </c>
      <c r="AM23" s="569" t="s">
        <v>0</v>
      </c>
      <c r="AN23" s="571" t="s">
        <v>0</v>
      </c>
      <c r="AO23" s="571" t="s">
        <v>1</v>
      </c>
      <c r="AP23" s="572" t="s">
        <v>1</v>
      </c>
      <c r="AQ23" s="573" t="s">
        <v>0</v>
      </c>
      <c r="AR23" s="571" t="s">
        <v>0</v>
      </c>
      <c r="AS23" s="571" t="s">
        <v>1</v>
      </c>
      <c r="AT23" s="574" t="s">
        <v>1</v>
      </c>
      <c r="AU23" s="573" t="s">
        <v>0</v>
      </c>
      <c r="AV23" s="571" t="s">
        <v>0</v>
      </c>
      <c r="AW23" s="571" t="s">
        <v>1</v>
      </c>
      <c r="AX23" s="574" t="s">
        <v>1</v>
      </c>
      <c r="AY23" s="573" t="s">
        <v>0</v>
      </c>
      <c r="AZ23" s="571" t="s">
        <v>0</v>
      </c>
      <c r="BA23" s="571" t="s">
        <v>1</v>
      </c>
      <c r="BB23" s="574" t="s">
        <v>1</v>
      </c>
      <c r="BC23" s="569" t="s">
        <v>0</v>
      </c>
      <c r="BD23" s="570" t="s">
        <v>0</v>
      </c>
      <c r="BE23" s="571" t="s">
        <v>1</v>
      </c>
      <c r="BF23" s="572" t="s">
        <v>1</v>
      </c>
      <c r="BG23" s="575">
        <v>0.2</v>
      </c>
      <c r="BH23" s="576">
        <v>50</v>
      </c>
      <c r="BI23" s="571" t="s">
        <v>1</v>
      </c>
      <c r="BJ23" s="577">
        <f>(BH23/BH$36)*100</f>
        <v>2.0454415290084516E-2</v>
      </c>
      <c r="BK23" s="578">
        <v>8.6999999999999993</v>
      </c>
      <c r="BL23" s="576">
        <v>2017</v>
      </c>
      <c r="BM23" s="579">
        <f>(BL23/BH23-1)*100</f>
        <v>3934.0000000000005</v>
      </c>
      <c r="BN23" s="580">
        <f t="shared" si="34"/>
        <v>0.88775236242479194</v>
      </c>
      <c r="BO23" s="581">
        <v>44.9</v>
      </c>
      <c r="BP23" s="582">
        <v>10172</v>
      </c>
      <c r="BQ23" s="579">
        <f>(BP23/BL23-1)*100</f>
        <v>404.31333663857208</v>
      </c>
      <c r="BR23" s="583">
        <f>(BP23/BP$36)*100</f>
        <v>4.2927982106307105</v>
      </c>
      <c r="BS23" s="581">
        <v>43.5</v>
      </c>
      <c r="BT23" s="582">
        <v>9347</v>
      </c>
      <c r="BU23" s="579">
        <f>(BT23/BP23-1)*100</f>
        <v>-8.1104994101455006</v>
      </c>
      <c r="BV23" s="583">
        <f>(BT23/BT$36)*100</f>
        <v>4.4106890905401643</v>
      </c>
      <c r="BW23" s="584">
        <v>1969</v>
      </c>
      <c r="BX23" s="582">
        <v>2086</v>
      </c>
      <c r="BY23" s="582">
        <v>2218.8040999999998</v>
      </c>
      <c r="BZ23" s="582">
        <v>2355.9821999999999</v>
      </c>
      <c r="CA23" s="585">
        <f>SUM(BW23:BZ23)</f>
        <v>8629.7862999999998</v>
      </c>
      <c r="CB23" s="579">
        <f t="shared" si="44"/>
        <v>-7.6731967476195599</v>
      </c>
      <c r="CC23" s="579">
        <f>(CA23/CA$36)*100</f>
        <v>4.4067638580017627</v>
      </c>
      <c r="CD23" s="586">
        <v>1582</v>
      </c>
      <c r="CE23" s="579">
        <f>(CD23/BW23-1)*100</f>
        <v>-19.654647028948702</v>
      </c>
      <c r="CF23" s="582">
        <v>1534</v>
      </c>
      <c r="CG23" s="579">
        <f>(CF23/BX23-1)*100</f>
        <v>-26.462128475551296</v>
      </c>
      <c r="CH23" s="582">
        <v>1837.7756999999999</v>
      </c>
      <c r="CI23" s="579">
        <f>(CH23/BY23-1)*100</f>
        <v>-17.17269226246697</v>
      </c>
      <c r="CJ23" s="582">
        <v>1893</v>
      </c>
      <c r="CK23" s="579">
        <f>(CJ23/BZ23-1)*100</f>
        <v>-19.651345413390644</v>
      </c>
      <c r="CL23" s="585">
        <f>+CD23+CF23+CH23+CJ23</f>
        <v>6846.7757000000001</v>
      </c>
      <c r="CM23" s="579">
        <f t="shared" si="45"/>
        <v>-20.661121121852112</v>
      </c>
      <c r="CN23" s="583">
        <f>(CL23/CL$36)*100</f>
        <v>3.4660598249282444</v>
      </c>
      <c r="CO23" s="584">
        <v>1627</v>
      </c>
      <c r="CP23" s="579">
        <f>(CO23/CD23-1)*100</f>
        <v>2.8445006321112576</v>
      </c>
      <c r="CQ23" s="582">
        <v>2199</v>
      </c>
      <c r="CR23" s="587">
        <f>(CQ23/CF23-1)*100</f>
        <v>43.350717079530639</v>
      </c>
      <c r="CS23" s="582">
        <v>2825</v>
      </c>
      <c r="CT23" s="587">
        <f>(CS23/CH23-1)*100</f>
        <v>53.718432559533788</v>
      </c>
      <c r="CU23" s="582">
        <v>3476.9139</v>
      </c>
      <c r="CV23" s="587">
        <f>(CU23/CJ23-1)*100</f>
        <v>83.672155309033286</v>
      </c>
      <c r="CW23" s="585">
        <f>CO23+CQ23+CS23+CU23</f>
        <v>10127.9139</v>
      </c>
      <c r="CX23" s="579">
        <f t="shared" si="46"/>
        <v>47.922384838749707</v>
      </c>
      <c r="CY23" s="579">
        <f>(CW23/CW$36)*100</f>
        <v>5.2418847087124885</v>
      </c>
      <c r="CZ23" s="586">
        <v>3992</v>
      </c>
      <c r="DA23" s="587">
        <f>(CZ23/CO23-1)*100</f>
        <v>145.35955746773203</v>
      </c>
      <c r="DB23" s="582">
        <v>5976.6682000000001</v>
      </c>
      <c r="DC23" s="587">
        <f>(DB23/CQ23-1)*100</f>
        <v>171.79027739881764</v>
      </c>
      <c r="DD23" s="582">
        <v>8487.8037000000004</v>
      </c>
      <c r="DE23" s="587">
        <f>(DD23/CS23-1)*100</f>
        <v>200.45322831858408</v>
      </c>
      <c r="DF23" s="582">
        <v>9625.1849999999995</v>
      </c>
      <c r="DG23" s="587">
        <f>(DF23/CU23-1)*100</f>
        <v>176.83127269846972</v>
      </c>
      <c r="DH23" s="585">
        <f>CZ23+DB23+DD23+DF23</f>
        <v>28081.656900000002</v>
      </c>
      <c r="DI23" s="579">
        <f t="shared" si="47"/>
        <v>177.26990155396169</v>
      </c>
      <c r="DJ23" s="583">
        <f>(DH23/DH$36)*100</f>
        <v>14.225798399303644</v>
      </c>
      <c r="DK23" s="584">
        <v>6672.9216999999999</v>
      </c>
      <c r="DL23" s="587">
        <f>(DK23/CZ23-1)*100</f>
        <v>67.157357214428856</v>
      </c>
      <c r="DM23" s="582">
        <v>6816.7998000000007</v>
      </c>
      <c r="DN23" s="587">
        <f>(DM23/DB23-1)*100</f>
        <v>14.056855289373438</v>
      </c>
      <c r="DO23" s="582">
        <v>7415.8237000000008</v>
      </c>
      <c r="DP23" s="587">
        <f>(DO23/DD23-1)*100</f>
        <v>-12.629651178195832</v>
      </c>
      <c r="DQ23" s="582">
        <v>6962.1224000000002</v>
      </c>
      <c r="DR23" s="587">
        <f>(DQ23/DF23-1)*100</f>
        <v>-27.667651063330201</v>
      </c>
      <c r="DS23" s="585">
        <f>DK23+DM23+DO23+DQ23</f>
        <v>27867.667600000001</v>
      </c>
      <c r="DT23" s="579">
        <f t="shared" si="48"/>
        <v>-0.76202519232403398</v>
      </c>
      <c r="DU23" s="579">
        <f>(DS23/DS$36)*100</f>
        <v>13.89418086862166</v>
      </c>
      <c r="DV23" s="586">
        <v>4945.1943000000001</v>
      </c>
      <c r="DW23" s="587">
        <f>(DV23/DK23-1)*100</f>
        <v>-25.891618059897205</v>
      </c>
      <c r="DX23" s="582">
        <v>5229.4678999999996</v>
      </c>
      <c r="DY23" s="587">
        <f>(DX23/DM23-1)*100</f>
        <v>-23.285587762163718</v>
      </c>
      <c r="DZ23" s="584">
        <v>6001.6611000000003</v>
      </c>
      <c r="EA23" s="579">
        <f>(DZ23/DO23-1)*100</f>
        <v>-19.069528311467277</v>
      </c>
      <c r="EB23" s="582">
        <v>5666.6750000000002</v>
      </c>
      <c r="EC23" s="587">
        <f>(EB23/DQ23-1)*100</f>
        <v>-18.607075911219262</v>
      </c>
      <c r="ED23" s="585">
        <f>DV23+DX23+DZ23+EB23</f>
        <v>21842.998299999999</v>
      </c>
      <c r="EE23" s="579">
        <f t="shared" si="49"/>
        <v>-21.618850154506653</v>
      </c>
      <c r="EF23" s="583">
        <f>(ED23/ED$36)*100</f>
        <v>10.771186936857161</v>
      </c>
      <c r="EG23" s="586">
        <v>5084.46</v>
      </c>
      <c r="EH23" s="587">
        <f>(EG23/DV23-1)*100</f>
        <v>2.816182571431014</v>
      </c>
      <c r="EI23" s="582">
        <v>4405.8001999999997</v>
      </c>
      <c r="EJ23" s="587">
        <f>(EI23/DX23-1)*100</f>
        <v>-15.750506853670521</v>
      </c>
      <c r="EK23" s="582">
        <v>4347.5447000000004</v>
      </c>
      <c r="EL23" s="587">
        <f>(EK23/DZ23-1)*100</f>
        <v>-27.560976410347461</v>
      </c>
      <c r="EM23" s="584">
        <v>4714.8989000000001</v>
      </c>
      <c r="EN23" s="587">
        <f>(EM23/EB23-1)*100</f>
        <v>-16.796024123493936</v>
      </c>
      <c r="EO23" s="585">
        <f>EG23+EI23+EK23+EM23</f>
        <v>18552.703800000003</v>
      </c>
      <c r="EP23" s="579">
        <f t="shared" si="50"/>
        <v>-15.063383033820942</v>
      </c>
      <c r="EQ23" s="583">
        <f>(EO23/EO$36)*100</f>
        <v>8.9640276523657221</v>
      </c>
      <c r="ER23" s="586">
        <v>3431.6623</v>
      </c>
      <c r="ES23" s="587">
        <f t="shared" si="51"/>
        <v>-32.506848318208817</v>
      </c>
      <c r="ET23" s="848">
        <v>3545.9315999999999</v>
      </c>
      <c r="EU23" s="587">
        <f t="shared" si="52"/>
        <v>-19.516740681976451</v>
      </c>
      <c r="EV23" s="848">
        <v>3846.13</v>
      </c>
      <c r="EW23" s="587">
        <f t="shared" si="53"/>
        <v>-11.533284522641029</v>
      </c>
      <c r="EX23" s="584">
        <v>5898.0613000000003</v>
      </c>
      <c r="EY23" s="587">
        <f>(EX23/EM23-1)*100</f>
        <v>25.094120257806594</v>
      </c>
      <c r="EZ23" s="585">
        <f>ER23+ET23+EV23+EX23</f>
        <v>16721.785200000002</v>
      </c>
      <c r="FA23" s="579">
        <f t="shared" si="54"/>
        <v>-9.8687426896774006</v>
      </c>
      <c r="FB23" s="583">
        <f>(EZ23/EZ$36)*100</f>
        <v>8.6884030941167971</v>
      </c>
      <c r="FC23" s="584">
        <v>5034.7473</v>
      </c>
      <c r="FD23" s="579">
        <f t="shared" si="55"/>
        <v>46.71453248765183</v>
      </c>
      <c r="FE23" s="582">
        <v>5678.1112999999996</v>
      </c>
      <c r="FF23" s="579">
        <f>(FE23/ET23-1)*100</f>
        <v>60.130311030252237</v>
      </c>
      <c r="FG23" s="582">
        <v>5959.3842000000004</v>
      </c>
      <c r="FH23" s="579">
        <f>(FG23/EV23-1)*100</f>
        <v>54.944949858689142</v>
      </c>
      <c r="FI23" s="582">
        <v>6772.6045999999997</v>
      </c>
      <c r="FJ23" s="587">
        <f>(FI23/EX23-1)*100</f>
        <v>14.827640058607038</v>
      </c>
      <c r="FK23" s="585">
        <f>FC23+FE23+FG23+FI23</f>
        <v>23444.847399999999</v>
      </c>
      <c r="FL23" s="579">
        <f>(FK23/EZ23-1)*100</f>
        <v>40.205409408081593</v>
      </c>
      <c r="FM23" s="583">
        <f>(FK23/FK$36)*100</f>
        <v>11.708827953440963</v>
      </c>
      <c r="FN23" s="1024">
        <v>7903.5983999999999</v>
      </c>
      <c r="FO23" s="579">
        <f t="shared" si="57"/>
        <v>56.981034579431622</v>
      </c>
      <c r="FP23" s="848">
        <v>9001.0378000000001</v>
      </c>
      <c r="FQ23" s="579">
        <f>(FP23/FE23-1)*100</f>
        <v>58.521686603783209</v>
      </c>
      <c r="FR23" s="582">
        <v>7498.8154999999997</v>
      </c>
      <c r="FS23" s="579">
        <f>(FR23/FG23-1)*100</f>
        <v>25.83205325140807</v>
      </c>
      <c r="FT23" s="582">
        <v>7607.0137000000004</v>
      </c>
      <c r="FU23" s="587">
        <f>(FT23/FI23-1)*100</f>
        <v>12.320357517992431</v>
      </c>
      <c r="FV23" s="585">
        <f>FN23+FP23+FR23+FT23</f>
        <v>32010.465400000001</v>
      </c>
      <c r="FW23" s="579">
        <f>(FV23/FK23-1)*100</f>
        <v>36.535183419449346</v>
      </c>
      <c r="FX23" s="583">
        <f>(FV23/FV$36)*100</f>
        <v>13.053064667837678</v>
      </c>
      <c r="FY23" s="1024">
        <v>6299.5568000000003</v>
      </c>
      <c r="FZ23" s="583">
        <f t="shared" si="59"/>
        <v>-20.295079770247426</v>
      </c>
    </row>
    <row r="24" spans="1:182" ht="39.950000000000003" customHeight="1">
      <c r="A24" s="1239" t="s">
        <v>59</v>
      </c>
      <c r="B24" s="1240"/>
      <c r="C24" s="569" t="s">
        <v>0</v>
      </c>
      <c r="D24" s="570" t="s">
        <v>0</v>
      </c>
      <c r="E24" s="571" t="s">
        <v>1</v>
      </c>
      <c r="F24" s="572" t="s">
        <v>2</v>
      </c>
      <c r="G24" s="573" t="s">
        <v>0</v>
      </c>
      <c r="H24" s="571" t="s">
        <v>0</v>
      </c>
      <c r="I24" s="571" t="s">
        <v>1</v>
      </c>
      <c r="J24" s="572" t="s">
        <v>2</v>
      </c>
      <c r="K24" s="573" t="s">
        <v>0</v>
      </c>
      <c r="L24" s="571" t="s">
        <v>0</v>
      </c>
      <c r="M24" s="571" t="s">
        <v>1</v>
      </c>
      <c r="N24" s="572" t="s">
        <v>2</v>
      </c>
      <c r="O24" s="573" t="s">
        <v>0</v>
      </c>
      <c r="P24" s="571" t="s">
        <v>0</v>
      </c>
      <c r="Q24" s="571" t="s">
        <v>1</v>
      </c>
      <c r="R24" s="572" t="s">
        <v>2</v>
      </c>
      <c r="S24" s="573" t="s">
        <v>0</v>
      </c>
      <c r="T24" s="571" t="s">
        <v>0</v>
      </c>
      <c r="U24" s="571" t="s">
        <v>1</v>
      </c>
      <c r="V24" s="574" t="s">
        <v>2</v>
      </c>
      <c r="W24" s="573" t="s">
        <v>0</v>
      </c>
      <c r="X24" s="571" t="s">
        <v>0</v>
      </c>
      <c r="Y24" s="571" t="s">
        <v>1</v>
      </c>
      <c r="Z24" s="574" t="s">
        <v>2</v>
      </c>
      <c r="AA24" s="573" t="s">
        <v>0</v>
      </c>
      <c r="AB24" s="571" t="s">
        <v>0</v>
      </c>
      <c r="AC24" s="571" t="s">
        <v>1</v>
      </c>
      <c r="AD24" s="574" t="s">
        <v>2</v>
      </c>
      <c r="AE24" s="569" t="s">
        <v>0</v>
      </c>
      <c r="AF24" s="571" t="s">
        <v>0</v>
      </c>
      <c r="AG24" s="571" t="s">
        <v>1</v>
      </c>
      <c r="AH24" s="572" t="s">
        <v>2</v>
      </c>
      <c r="AI24" s="573" t="s">
        <v>0</v>
      </c>
      <c r="AJ24" s="571" t="s">
        <v>0</v>
      </c>
      <c r="AK24" s="571" t="s">
        <v>1</v>
      </c>
      <c r="AL24" s="574" t="s">
        <v>2</v>
      </c>
      <c r="AM24" s="569" t="s">
        <v>0</v>
      </c>
      <c r="AN24" s="571" t="s">
        <v>0</v>
      </c>
      <c r="AO24" s="571" t="s">
        <v>1</v>
      </c>
      <c r="AP24" s="572" t="s">
        <v>2</v>
      </c>
      <c r="AQ24" s="573" t="s">
        <v>0</v>
      </c>
      <c r="AR24" s="571" t="s">
        <v>0</v>
      </c>
      <c r="AS24" s="571" t="s">
        <v>1</v>
      </c>
      <c r="AT24" s="574" t="s">
        <v>2</v>
      </c>
      <c r="AU24" s="573" t="s">
        <v>0</v>
      </c>
      <c r="AV24" s="571" t="s">
        <v>0</v>
      </c>
      <c r="AW24" s="571" t="s">
        <v>1</v>
      </c>
      <c r="AX24" s="574" t="s">
        <v>2</v>
      </c>
      <c r="AY24" s="573" t="s">
        <v>0</v>
      </c>
      <c r="AZ24" s="571" t="s">
        <v>0</v>
      </c>
      <c r="BA24" s="571" t="s">
        <v>1</v>
      </c>
      <c r="BB24" s="574" t="s">
        <v>2</v>
      </c>
      <c r="BC24" s="569" t="s">
        <v>0</v>
      </c>
      <c r="BD24" s="571" t="s">
        <v>0</v>
      </c>
      <c r="BE24" s="571" t="s">
        <v>1</v>
      </c>
      <c r="BF24" s="572" t="s">
        <v>2</v>
      </c>
      <c r="BG24" s="573" t="s">
        <v>0</v>
      </c>
      <c r="BH24" s="571" t="s">
        <v>0</v>
      </c>
      <c r="BI24" s="571" t="s">
        <v>1</v>
      </c>
      <c r="BJ24" s="574" t="s">
        <v>2</v>
      </c>
      <c r="BK24" s="588" t="s">
        <v>0</v>
      </c>
      <c r="BL24" s="589" t="s">
        <v>0</v>
      </c>
      <c r="BM24" s="571" t="s">
        <v>1</v>
      </c>
      <c r="BN24" s="572" t="s">
        <v>2</v>
      </c>
      <c r="BO24" s="573" t="s">
        <v>0</v>
      </c>
      <c r="BP24" s="570" t="s">
        <v>0</v>
      </c>
      <c r="BQ24" s="571" t="s">
        <v>1</v>
      </c>
      <c r="BR24" s="574" t="s">
        <v>2</v>
      </c>
      <c r="BS24" s="573" t="s">
        <v>0</v>
      </c>
      <c r="BT24" s="582">
        <v>5</v>
      </c>
      <c r="BU24" s="571" t="s">
        <v>1</v>
      </c>
      <c r="BV24" s="574" t="s">
        <v>2</v>
      </c>
      <c r="BW24" s="590">
        <v>28.851199999999999</v>
      </c>
      <c r="BX24" s="585">
        <v>170.3126</v>
      </c>
      <c r="BY24" s="585">
        <v>273.14999999999998</v>
      </c>
      <c r="BZ24" s="585">
        <v>421.82499999999999</v>
      </c>
      <c r="CA24" s="585">
        <f>SUM(BW24:BZ24)</f>
        <v>894.13879999999995</v>
      </c>
      <c r="CB24" s="579">
        <f t="shared" si="44"/>
        <v>17782.775999999998</v>
      </c>
      <c r="CC24" s="591" t="s">
        <v>2</v>
      </c>
      <c r="CD24" s="592">
        <v>400.64960000000002</v>
      </c>
      <c r="CE24" s="579">
        <f>(CD24/BW24-1)*100</f>
        <v>1288.675687666371</v>
      </c>
      <c r="CF24" s="585">
        <v>543</v>
      </c>
      <c r="CG24" s="579">
        <f>(CF24/BX24-1)*100</f>
        <v>218.82550087310042</v>
      </c>
      <c r="CH24" s="585">
        <v>598.39170000000001</v>
      </c>
      <c r="CI24" s="579">
        <f>(CH24/BY24-1)*100</f>
        <v>119.07073036792974</v>
      </c>
      <c r="CJ24" s="585">
        <v>380.62279999999998</v>
      </c>
      <c r="CK24" s="579">
        <f>(CJ24/BZ24-1)*100</f>
        <v>-9.767605049487349</v>
      </c>
      <c r="CL24" s="585">
        <f>+CD24+CF24+CH24+CJ24</f>
        <v>1922.6641</v>
      </c>
      <c r="CM24" s="579">
        <f t="shared" si="45"/>
        <v>115.02971350756729</v>
      </c>
      <c r="CN24" s="593" t="s">
        <v>2</v>
      </c>
      <c r="CO24" s="590">
        <v>132.46809999999999</v>
      </c>
      <c r="CP24" s="579">
        <f>(CO24/CD24-1)*100</f>
        <v>-66.936669848166574</v>
      </c>
      <c r="CQ24" s="585">
        <v>23.521999999999998</v>
      </c>
      <c r="CR24" s="594">
        <f>(CQ24/CF24-1)*100</f>
        <v>-95.66813996316759</v>
      </c>
      <c r="CS24" s="585">
        <v>11.504</v>
      </c>
      <c r="CT24" s="594">
        <f>(CS24/CH24-1)*100</f>
        <v>-98.077513441446456</v>
      </c>
      <c r="CU24" s="585">
        <v>9.18</v>
      </c>
      <c r="CV24" s="587">
        <f>(CU24/CJ24-1)*100</f>
        <v>-97.588163399565133</v>
      </c>
      <c r="CW24" s="585">
        <f>CO24+CQ24+CS24+CU24</f>
        <v>176.67409999999998</v>
      </c>
      <c r="CX24" s="579">
        <f t="shared" si="46"/>
        <v>-90.810974210211754</v>
      </c>
      <c r="CY24" s="591" t="s">
        <v>2</v>
      </c>
      <c r="CZ24" s="592">
        <v>10.198</v>
      </c>
      <c r="DA24" s="587">
        <f>(CZ24/CO24-1)*100</f>
        <v>-92.301542786527463</v>
      </c>
      <c r="DB24" s="585">
        <v>18.603999999999999</v>
      </c>
      <c r="DC24" s="594">
        <f>(DB24/CQ24-1)*100</f>
        <v>-20.908086047104835</v>
      </c>
      <c r="DD24" s="585">
        <v>42.601999999999997</v>
      </c>
      <c r="DE24" s="594">
        <f>(DD24/CS24-1)*100</f>
        <v>270.32336578581362</v>
      </c>
      <c r="DF24" s="585">
        <v>50.801000000000002</v>
      </c>
      <c r="DG24" s="587">
        <f>(DF24/CU24-1)*100</f>
        <v>453.38779956427021</v>
      </c>
      <c r="DH24" s="585">
        <f>CZ24+DB24+DD24+DF24</f>
        <v>122.205</v>
      </c>
      <c r="DI24" s="579">
        <f t="shared" si="47"/>
        <v>-30.830268839631835</v>
      </c>
      <c r="DJ24" s="593" t="s">
        <v>2</v>
      </c>
      <c r="DK24" s="590">
        <v>29.835999999999999</v>
      </c>
      <c r="DL24" s="587">
        <f>(DK24/CZ24-1)*100</f>
        <v>192.56717003333983</v>
      </c>
      <c r="DM24" s="585">
        <v>32.341000000000001</v>
      </c>
      <c r="DN24" s="594">
        <f>(DM24/DB24-1)*100</f>
        <v>73.838959363577743</v>
      </c>
      <c r="DO24" s="585">
        <v>30.126000000000001</v>
      </c>
      <c r="DP24" s="594">
        <f>(DO24/DD24-1)*100</f>
        <v>-29.285010093422837</v>
      </c>
      <c r="DQ24" s="585">
        <v>24.818999999999999</v>
      </c>
      <c r="DR24" s="594">
        <f>(DQ24/DF24-1)*100</f>
        <v>-51.144662506643577</v>
      </c>
      <c r="DS24" s="595">
        <f>DK24+DM24+DO24+DQ24</f>
        <v>117.122</v>
      </c>
      <c r="DT24" s="579">
        <f t="shared" si="48"/>
        <v>-4.1594042796939572</v>
      </c>
      <c r="DU24" s="591" t="s">
        <v>2</v>
      </c>
      <c r="DV24" s="592">
        <v>8.8989999999999991</v>
      </c>
      <c r="DW24" s="587">
        <f>(DV24/DK24-1)*100</f>
        <v>-70.173615766188504</v>
      </c>
      <c r="DX24" s="585">
        <v>12.417999999999999</v>
      </c>
      <c r="DY24" s="594">
        <f>(DX24/DM24-1)*100</f>
        <v>-61.602918895519622</v>
      </c>
      <c r="DZ24" s="590">
        <v>10.417</v>
      </c>
      <c r="EA24" s="596">
        <f>(DZ24/DO24-1)*100</f>
        <v>-65.421894708889326</v>
      </c>
      <c r="EB24" s="585">
        <v>20.258800000000001</v>
      </c>
      <c r="EC24" s="594">
        <f>(EB24/DQ24-1)*100</f>
        <v>-18.373826503888147</v>
      </c>
      <c r="ED24" s="595">
        <f>DV24+DX24+DZ24+EB24</f>
        <v>51.992800000000003</v>
      </c>
      <c r="EE24" s="579">
        <f t="shared" si="49"/>
        <v>-55.607998497293423</v>
      </c>
      <c r="EF24" s="593" t="s">
        <v>2</v>
      </c>
      <c r="EG24" s="592">
        <v>13.105399999999999</v>
      </c>
      <c r="EH24" s="587">
        <f>(EG24/DV24-1)*100</f>
        <v>47.268232385661314</v>
      </c>
      <c r="EI24" s="585">
        <v>15.155799999999999</v>
      </c>
      <c r="EJ24" s="587">
        <f>(EI24/DX24-1)*100</f>
        <v>22.047028507005951</v>
      </c>
      <c r="EK24" s="585">
        <v>7.2370000000000001</v>
      </c>
      <c r="EL24" s="594">
        <f>(EK24/DZ24-1)*100</f>
        <v>-30.527023135259668</v>
      </c>
      <c r="EM24" s="590">
        <v>4.4173999999999998</v>
      </c>
      <c r="EN24" s="594">
        <f>(EM24/EB24-1)*100</f>
        <v>-78.195154698205229</v>
      </c>
      <c r="EO24" s="595">
        <f>EG24+EI24+EK24+EM24</f>
        <v>39.915599999999998</v>
      </c>
      <c r="EP24" s="579">
        <f t="shared" si="50"/>
        <v>-23.228600883199224</v>
      </c>
      <c r="EQ24" s="593" t="s">
        <v>2</v>
      </c>
      <c r="ER24" s="592">
        <v>0</v>
      </c>
      <c r="ES24" s="587">
        <f t="shared" si="51"/>
        <v>-100</v>
      </c>
      <c r="ET24" s="849">
        <v>0</v>
      </c>
      <c r="EU24" s="587">
        <f t="shared" si="52"/>
        <v>-100</v>
      </c>
      <c r="EV24" s="849">
        <v>0</v>
      </c>
      <c r="EW24" s="587">
        <f t="shared" si="53"/>
        <v>-100</v>
      </c>
      <c r="EX24" s="590">
        <v>0</v>
      </c>
      <c r="EY24" s="594">
        <f>(EX24/EM24-1)*100</f>
        <v>-100</v>
      </c>
      <c r="EZ24" s="595">
        <f>ER24+ET24+EV24+EX24</f>
        <v>0</v>
      </c>
      <c r="FA24" s="579">
        <f t="shared" si="54"/>
        <v>-100</v>
      </c>
      <c r="FB24" s="593" t="s">
        <v>2</v>
      </c>
      <c r="FC24" s="590">
        <v>0</v>
      </c>
      <c r="FD24" s="591" t="s">
        <v>1</v>
      </c>
      <c r="FE24" s="585">
        <v>0</v>
      </c>
      <c r="FF24" s="591" t="s">
        <v>1</v>
      </c>
      <c r="FG24" s="585">
        <v>0</v>
      </c>
      <c r="FH24" s="591" t="s">
        <v>1</v>
      </c>
      <c r="FI24" s="585">
        <v>0</v>
      </c>
      <c r="FJ24" s="571" t="s">
        <v>1</v>
      </c>
      <c r="FK24" s="585">
        <f>FC24+FE24+FG24+FI24</f>
        <v>0</v>
      </c>
      <c r="FL24" s="591" t="s">
        <v>1</v>
      </c>
      <c r="FM24" s="593" t="s">
        <v>2</v>
      </c>
      <c r="FN24" s="1012">
        <v>5.0014000000000003</v>
      </c>
      <c r="FO24" s="591" t="s">
        <v>1</v>
      </c>
      <c r="FP24" s="849">
        <v>31.7044</v>
      </c>
      <c r="FQ24" s="591" t="s">
        <v>1</v>
      </c>
      <c r="FR24" s="585">
        <v>127.2792</v>
      </c>
      <c r="FS24" s="591" t="s">
        <v>1</v>
      </c>
      <c r="FT24" s="585">
        <v>241.74160000000001</v>
      </c>
      <c r="FU24" s="571" t="s">
        <v>1</v>
      </c>
      <c r="FV24" s="585">
        <f>FN24+FP24+FR24+FT24</f>
        <v>405.72660000000002</v>
      </c>
      <c r="FW24" s="591" t="s">
        <v>1</v>
      </c>
      <c r="FX24" s="593" t="s">
        <v>2</v>
      </c>
      <c r="FY24" s="1144">
        <v>256.5575</v>
      </c>
      <c r="FZ24" s="583">
        <f>(FY24/FN24-1)*100</f>
        <v>5029.7136801695524</v>
      </c>
    </row>
    <row r="25" spans="1:182" ht="20.100000000000001" customHeight="1">
      <c r="A25" s="1241" t="s">
        <v>60</v>
      </c>
      <c r="B25" s="1242"/>
      <c r="C25" s="597" t="s">
        <v>0</v>
      </c>
      <c r="D25" s="598">
        <v>63884</v>
      </c>
      <c r="E25" s="599">
        <v>4.5999999999999996</v>
      </c>
      <c r="F25" s="600" t="s">
        <v>2</v>
      </c>
      <c r="G25" s="601" t="s">
        <v>0</v>
      </c>
      <c r="H25" s="598">
        <v>63545</v>
      </c>
      <c r="I25" s="599">
        <f t="shared" ref="I25:I31" si="60">(H25/D25-1)*100</f>
        <v>-0.53064930185962034</v>
      </c>
      <c r="J25" s="600" t="s">
        <v>2</v>
      </c>
      <c r="K25" s="601" t="s">
        <v>0</v>
      </c>
      <c r="L25" s="598">
        <v>56876</v>
      </c>
      <c r="M25" s="602">
        <f t="shared" ref="M25:M31" si="61">(L25/H25-1)*100</f>
        <v>-10.494924856400978</v>
      </c>
      <c r="N25" s="603" t="s">
        <v>2</v>
      </c>
      <c r="O25" s="601" t="s">
        <v>0</v>
      </c>
      <c r="P25" s="598">
        <v>71867</v>
      </c>
      <c r="Q25" s="599">
        <f t="shared" ref="Q25:Q31" si="62">(P25/L25-1)*100</f>
        <v>26.357338772065543</v>
      </c>
      <c r="R25" s="600" t="s">
        <v>2</v>
      </c>
      <c r="S25" s="601" t="s">
        <v>0</v>
      </c>
      <c r="T25" s="604">
        <v>112601</v>
      </c>
      <c r="U25" s="599">
        <f t="shared" ref="U25:U31" si="63">(T25/P25-1)*100</f>
        <v>56.679700001391467</v>
      </c>
      <c r="V25" s="605" t="s">
        <v>2</v>
      </c>
      <c r="W25" s="606" t="s">
        <v>0</v>
      </c>
      <c r="X25" s="607">
        <v>146898</v>
      </c>
      <c r="Y25" s="608">
        <f t="shared" ref="Y25:Y36" si="64">(X25/T25-1)*100</f>
        <v>30.458876919387933</v>
      </c>
      <c r="Z25" s="609" t="s">
        <v>2</v>
      </c>
      <c r="AA25" s="606" t="s">
        <v>0</v>
      </c>
      <c r="AB25" s="607">
        <v>123571</v>
      </c>
      <c r="AC25" s="608">
        <f t="shared" ref="AC25:AC36" si="65">(AB25/X25-1)*100</f>
        <v>-15.879726068428434</v>
      </c>
      <c r="AD25" s="609" t="s">
        <v>2</v>
      </c>
      <c r="AE25" s="610" t="s">
        <v>0</v>
      </c>
      <c r="AF25" s="607">
        <v>130837</v>
      </c>
      <c r="AG25" s="599">
        <f t="shared" ref="AG25:AG36" si="66">(AF25/AB25-1)*100</f>
        <v>5.8800203931343109</v>
      </c>
      <c r="AH25" s="600" t="s">
        <v>2</v>
      </c>
      <c r="AI25" s="606" t="s">
        <v>0</v>
      </c>
      <c r="AJ25" s="607">
        <v>106325</v>
      </c>
      <c r="AK25" s="608">
        <f t="shared" ref="AK25:AK36" si="67">(AJ25/AF25-1)*100</f>
        <v>-18.734761573560998</v>
      </c>
      <c r="AL25" s="609" t="s">
        <v>2</v>
      </c>
      <c r="AM25" s="610" t="s">
        <v>0</v>
      </c>
      <c r="AN25" s="607">
        <v>88406</v>
      </c>
      <c r="AO25" s="608">
        <f t="shared" ref="AO25:AO36" si="68">(AN25/AJ25-1)*100</f>
        <v>-16.853044909475667</v>
      </c>
      <c r="AP25" s="611" t="s">
        <v>2</v>
      </c>
      <c r="AQ25" s="606" t="s">
        <v>0</v>
      </c>
      <c r="AR25" s="607">
        <v>115508</v>
      </c>
      <c r="AS25" s="608">
        <f t="shared" ref="AS25:AS36" si="69">(AR25/AN25-1)*100</f>
        <v>30.656290297038669</v>
      </c>
      <c r="AT25" s="609" t="s">
        <v>2</v>
      </c>
      <c r="AU25" s="606" t="s">
        <v>0</v>
      </c>
      <c r="AV25" s="607">
        <v>97693</v>
      </c>
      <c r="AW25" s="608">
        <f t="shared" ref="AW25:AW36" si="70">(AV25/AR25-1)*100</f>
        <v>-15.423174152439657</v>
      </c>
      <c r="AX25" s="609" t="s">
        <v>2</v>
      </c>
      <c r="AY25" s="601" t="s">
        <v>0</v>
      </c>
      <c r="AZ25" s="612">
        <v>68124</v>
      </c>
      <c r="BA25" s="613">
        <f t="shared" ref="BA25:BA36" si="71">(AZ25/AV25-1)*100</f>
        <v>-30.267265822525669</v>
      </c>
      <c r="BB25" s="614" t="s">
        <v>2</v>
      </c>
      <c r="BC25" s="597" t="s">
        <v>0</v>
      </c>
      <c r="BD25" s="612">
        <v>40292</v>
      </c>
      <c r="BE25" s="613">
        <f t="shared" ref="BE25:BE36" si="72">(BD25/AZ25-1)*100</f>
        <v>-40.854911631730374</v>
      </c>
      <c r="BF25" s="615" t="s">
        <v>2</v>
      </c>
      <c r="BG25" s="601" t="s">
        <v>0</v>
      </c>
      <c r="BH25" s="612">
        <v>28849</v>
      </c>
      <c r="BI25" s="613">
        <f t="shared" ref="BI25:BI36" si="73">(BH25/BD25-1)*100</f>
        <v>-28.400178695522683</v>
      </c>
      <c r="BJ25" s="614" t="s">
        <v>2</v>
      </c>
      <c r="BK25" s="616" t="s">
        <v>0</v>
      </c>
      <c r="BL25" s="612">
        <v>18982</v>
      </c>
      <c r="BM25" s="599">
        <f t="shared" ref="BM25:BM36" si="74">(BL25/BH25-1)*100</f>
        <v>-34.202225380429127</v>
      </c>
      <c r="BN25" s="600" t="s">
        <v>2</v>
      </c>
      <c r="BO25" s="601" t="s">
        <v>0</v>
      </c>
      <c r="BP25" s="598">
        <v>8154</v>
      </c>
      <c r="BQ25" s="599">
        <f t="shared" ref="BQ25:BQ36" si="75">(BP25/BL25-1)*100</f>
        <v>-57.043514908861027</v>
      </c>
      <c r="BR25" s="605" t="s">
        <v>2</v>
      </c>
      <c r="BS25" s="601" t="s">
        <v>0</v>
      </c>
      <c r="BT25" s="598">
        <v>3089</v>
      </c>
      <c r="BU25" s="599">
        <f>(BT25/BP25-1)*100</f>
        <v>-62.11675251410351</v>
      </c>
      <c r="BV25" s="617" t="s">
        <v>2</v>
      </c>
      <c r="BW25" s="618">
        <v>766</v>
      </c>
      <c r="BX25" s="598">
        <v>411.3</v>
      </c>
      <c r="BY25" s="598">
        <v>338.5</v>
      </c>
      <c r="BZ25" s="598">
        <v>565.13</v>
      </c>
      <c r="CA25" s="598">
        <f>SUM(BW25:BZ25)</f>
        <v>2080.9299999999998</v>
      </c>
      <c r="CB25" s="599">
        <f t="shared" si="44"/>
        <v>-32.63418582065394</v>
      </c>
      <c r="CC25" s="619" t="s">
        <v>2</v>
      </c>
      <c r="CD25" s="620">
        <v>771</v>
      </c>
      <c r="CE25" s="621">
        <f>(CD25/BW25-1)*100</f>
        <v>0.65274151436032213</v>
      </c>
      <c r="CF25" s="598">
        <v>461</v>
      </c>
      <c r="CG25" s="621">
        <f>(CF25/BX25-1)*100</f>
        <v>12.083637247751033</v>
      </c>
      <c r="CH25" s="598">
        <v>566</v>
      </c>
      <c r="CI25" s="621">
        <f>(CH25/BY25-1)*100</f>
        <v>67.208271787296894</v>
      </c>
      <c r="CJ25" s="598">
        <v>818</v>
      </c>
      <c r="CK25" s="599">
        <f>(CJ25/BZ25-1)*100</f>
        <v>44.745456797551</v>
      </c>
      <c r="CL25" s="598">
        <f>+CD25+CF25+CH25+CJ25</f>
        <v>2616</v>
      </c>
      <c r="CM25" s="599">
        <f t="shared" si="45"/>
        <v>25.713022542805387</v>
      </c>
      <c r="CN25" s="617" t="s">
        <v>2</v>
      </c>
      <c r="CO25" s="618">
        <v>1434.4853000000001</v>
      </c>
      <c r="CP25" s="621">
        <f>(CO25/CD25-1)*100</f>
        <v>86.055162127107664</v>
      </c>
      <c r="CQ25" s="598">
        <v>839.38819999999998</v>
      </c>
      <c r="CR25" s="622">
        <f>(CQ25/CF25-1)*100</f>
        <v>82.079869848156179</v>
      </c>
      <c r="CS25" s="598">
        <v>831.13959999999997</v>
      </c>
      <c r="CT25" s="622">
        <f>(CS25/CH25-1)*100</f>
        <v>46.844452296819796</v>
      </c>
      <c r="CU25" s="598">
        <v>723.50409999999999</v>
      </c>
      <c r="CV25" s="622">
        <f>(CU25/CJ25-1)*100</f>
        <v>-11.552066014669926</v>
      </c>
      <c r="CW25" s="598">
        <f>CO25+CQ25+CS25+CU25</f>
        <v>3828.5172000000002</v>
      </c>
      <c r="CX25" s="599">
        <f t="shared" si="46"/>
        <v>46.350045871559644</v>
      </c>
      <c r="CY25" s="619" t="s">
        <v>2</v>
      </c>
      <c r="CZ25" s="620">
        <v>1530</v>
      </c>
      <c r="DA25" s="621">
        <f>(CZ25/CO25-1)*100</f>
        <v>6.6584648863254214</v>
      </c>
      <c r="DB25" s="598">
        <v>660.22</v>
      </c>
      <c r="DC25" s="622">
        <f>(DB25/CQ25-1)*100</f>
        <v>-21.34509396248362</v>
      </c>
      <c r="DD25" s="598">
        <v>589.46979999999996</v>
      </c>
      <c r="DE25" s="622">
        <f>(DD25/CS25-1)*100</f>
        <v>-29.076920411444718</v>
      </c>
      <c r="DF25" s="598">
        <v>619.15930000000003</v>
      </c>
      <c r="DG25" s="622">
        <f>(DF25/CU25-1)*100</f>
        <v>-14.422143564908607</v>
      </c>
      <c r="DH25" s="598">
        <f>CZ25+DB25+DD25+DF25</f>
        <v>3398.8491000000004</v>
      </c>
      <c r="DI25" s="599">
        <f t="shared" si="47"/>
        <v>-11.222833215951066</v>
      </c>
      <c r="DJ25" s="617" t="s">
        <v>2</v>
      </c>
      <c r="DK25" s="618">
        <v>1189.9901</v>
      </c>
      <c r="DL25" s="621">
        <f>(DK25/CZ25-1)*100</f>
        <v>-22.222869281045753</v>
      </c>
      <c r="DM25" s="598">
        <v>417.99200000000002</v>
      </c>
      <c r="DN25" s="622">
        <f>(DM25/DB25-1)*100</f>
        <v>-36.688982460391998</v>
      </c>
      <c r="DO25" s="598">
        <v>568.18270000000007</v>
      </c>
      <c r="DP25" s="622">
        <f>(DO25/DD25-1)*100</f>
        <v>-3.611228259700483</v>
      </c>
      <c r="DQ25" s="598">
        <v>647.10260000000005</v>
      </c>
      <c r="DR25" s="622">
        <f>(DQ25/DF25-1)*100</f>
        <v>4.5131034937212489</v>
      </c>
      <c r="DS25" s="598">
        <f>DK25+DM25+DO25+DQ25</f>
        <v>2823.2674000000002</v>
      </c>
      <c r="DT25" s="599">
        <f t="shared" si="48"/>
        <v>-16.934605893506717</v>
      </c>
      <c r="DU25" s="619" t="s">
        <v>2</v>
      </c>
      <c r="DV25" s="620">
        <v>963.11119999999994</v>
      </c>
      <c r="DW25" s="621">
        <f>(DV25/DK25-1)*100</f>
        <v>-19.065612394590513</v>
      </c>
      <c r="DX25" s="598">
        <v>480.63249999999999</v>
      </c>
      <c r="DY25" s="622">
        <f>(DX25/DM25-1)*100</f>
        <v>14.986052364638546</v>
      </c>
      <c r="DZ25" s="618">
        <v>561.97250000000008</v>
      </c>
      <c r="EA25" s="599">
        <f>(DZ25/DO25-1)*100</f>
        <v>-1.0929935036740779</v>
      </c>
      <c r="EB25" s="598">
        <v>399.98250000000002</v>
      </c>
      <c r="EC25" s="622">
        <f>(EB25/DQ25-1)*100</f>
        <v>-38.188704542370878</v>
      </c>
      <c r="ED25" s="598">
        <f>DV25+DX25+DZ25+EB25</f>
        <v>2405.6986999999999</v>
      </c>
      <c r="EE25" s="599">
        <f t="shared" si="49"/>
        <v>-14.790263933200244</v>
      </c>
      <c r="EF25" s="617" t="s">
        <v>2</v>
      </c>
      <c r="EG25" s="620">
        <v>513.1973999999999</v>
      </c>
      <c r="EH25" s="621">
        <f>(EG25/DV25-1)*100</f>
        <v>-46.714626514570703</v>
      </c>
      <c r="EI25" s="598">
        <v>314.8954</v>
      </c>
      <c r="EJ25" s="621">
        <f>(EI25/DX25-1)*100</f>
        <v>-34.483123800408833</v>
      </c>
      <c r="EK25" s="598">
        <v>396.93979999999999</v>
      </c>
      <c r="EL25" s="622">
        <f>(EK25/DZ25-1)*100</f>
        <v>-29.366686092291005</v>
      </c>
      <c r="EM25" s="618">
        <v>317.55880000000002</v>
      </c>
      <c r="EN25" s="622">
        <f>(EM25/EB25-1)*100</f>
        <v>-20.606826548661505</v>
      </c>
      <c r="EO25" s="598">
        <f>EG25+EI25+EK25+EM25</f>
        <v>1542.5914</v>
      </c>
      <c r="EP25" s="599">
        <f t="shared" si="50"/>
        <v>-35.877614266491477</v>
      </c>
      <c r="EQ25" s="617" t="s">
        <v>2</v>
      </c>
      <c r="ER25" s="620">
        <v>463.53800000000001</v>
      </c>
      <c r="ES25" s="621">
        <f>(ER25/EG25-1)*100</f>
        <v>-9.6764714708219337</v>
      </c>
      <c r="ET25" s="850">
        <v>307.46050000000002</v>
      </c>
      <c r="EU25" s="621">
        <f>(ET25/EI25-1)*100</f>
        <v>-2.3610697393483537</v>
      </c>
      <c r="EV25" s="850">
        <v>362.12150000000003</v>
      </c>
      <c r="EW25" s="621">
        <f t="shared" si="53"/>
        <v>-8.7716827589473194</v>
      </c>
      <c r="EX25" s="618">
        <v>355.85410000000002</v>
      </c>
      <c r="EY25" s="622">
        <f>(EX25/EM25-1)*100</f>
        <v>12.05927847063284</v>
      </c>
      <c r="EZ25" s="598">
        <f>ER25+ET25+EV25+EX25</f>
        <v>1488.9741000000001</v>
      </c>
      <c r="FA25" s="599">
        <f t="shared" si="54"/>
        <v>-3.4757940437111112</v>
      </c>
      <c r="FB25" s="617" t="s">
        <v>2</v>
      </c>
      <c r="FC25" s="618">
        <v>580.07309999999995</v>
      </c>
      <c r="FD25" s="909">
        <f>(FC25/ER25-1)*100</f>
        <v>25.140355267529291</v>
      </c>
      <c r="FE25" s="917">
        <v>315.63499999999999</v>
      </c>
      <c r="FF25" s="909">
        <f>(FE25/ET25-1)*100</f>
        <v>2.6587155097971715</v>
      </c>
      <c r="FG25" s="917">
        <v>527.36120000000005</v>
      </c>
      <c r="FH25" s="909">
        <f>(FG25/EV25-1)*100</f>
        <v>45.631010586225898</v>
      </c>
      <c r="FI25" s="598">
        <v>433.67309999999998</v>
      </c>
      <c r="FJ25" s="622">
        <f>(FI25/EX25-1)*100</f>
        <v>21.868231952364738</v>
      </c>
      <c r="FK25" s="598">
        <f>FC25+FE25+FG25+FI25</f>
        <v>1856.7424000000001</v>
      </c>
      <c r="FL25" s="599">
        <f>(FK25/EZ25-1)*100</f>
        <v>24.699442387883042</v>
      </c>
      <c r="FM25" s="617" t="s">
        <v>2</v>
      </c>
      <c r="FN25" s="1013">
        <v>789.53959999999995</v>
      </c>
      <c r="FO25" s="909">
        <f>(FN25/FC25-1)*100</f>
        <v>36.110362642225603</v>
      </c>
      <c r="FP25" s="1070">
        <v>384.86349999999999</v>
      </c>
      <c r="FQ25" s="909">
        <f>(FP25/FE25-1)*100</f>
        <v>21.93308726852219</v>
      </c>
      <c r="FR25" s="917">
        <v>513.12139999999999</v>
      </c>
      <c r="FS25" s="909">
        <f>(FR25/FG25-1)*100</f>
        <v>-2.7001986494266328</v>
      </c>
      <c r="FT25" s="598">
        <v>345.60559999999998</v>
      </c>
      <c r="FU25" s="622">
        <f>(FT25/FI25-1)*100</f>
        <v>-20.307346708845909</v>
      </c>
      <c r="FV25" s="598">
        <f>FN25+FP25+FR25+FT25</f>
        <v>2033.1300999999999</v>
      </c>
      <c r="FW25" s="599">
        <f>(FV25/FK25-1)*100</f>
        <v>9.4998476902342421</v>
      </c>
      <c r="FX25" s="617" t="s">
        <v>2</v>
      </c>
      <c r="FY25" s="1145">
        <v>664.43209999999999</v>
      </c>
      <c r="FZ25" s="1127">
        <f>(FY25/FN25-1)*100</f>
        <v>-15.845626995783357</v>
      </c>
    </row>
    <row r="26" spans="1:182" ht="20.100000000000001" customHeight="1">
      <c r="A26" s="1243"/>
      <c r="B26" s="1244"/>
      <c r="C26" s="623">
        <v>526.9</v>
      </c>
      <c r="D26" s="598">
        <v>57629</v>
      </c>
      <c r="E26" s="599">
        <v>6.6</v>
      </c>
      <c r="F26" s="599">
        <f>(D26/D$36)*100</f>
        <v>20.41120634695757</v>
      </c>
      <c r="G26" s="624">
        <v>490.4</v>
      </c>
      <c r="H26" s="598">
        <v>56630</v>
      </c>
      <c r="I26" s="599">
        <f t="shared" si="60"/>
        <v>-1.7335022297801483</v>
      </c>
      <c r="J26" s="599">
        <f>(H26/H$36)*100</f>
        <v>23.517832522134917</v>
      </c>
      <c r="K26" s="624">
        <v>436</v>
      </c>
      <c r="L26" s="598">
        <v>48740</v>
      </c>
      <c r="M26" s="602">
        <f t="shared" si="61"/>
        <v>-13.932544587674379</v>
      </c>
      <c r="N26" s="602">
        <f>(L26/L$36)*100</f>
        <v>25.160804071982408</v>
      </c>
      <c r="O26" s="624">
        <v>494.5</v>
      </c>
      <c r="P26" s="598">
        <v>60931</v>
      </c>
      <c r="Q26" s="599">
        <f t="shared" si="62"/>
        <v>25.012310217480515</v>
      </c>
      <c r="R26" s="599">
        <f>(P26/P$36)*100</f>
        <v>32.446522426766208</v>
      </c>
      <c r="S26" s="625">
        <v>633.4</v>
      </c>
      <c r="T26" s="604">
        <v>94427</v>
      </c>
      <c r="U26" s="599">
        <f t="shared" si="63"/>
        <v>54.97365872872593</v>
      </c>
      <c r="V26" s="626">
        <f>(T26/T$36)*100</f>
        <v>40.113313196034085</v>
      </c>
      <c r="W26" s="627">
        <v>729.2</v>
      </c>
      <c r="X26" s="607">
        <v>126147</v>
      </c>
      <c r="Y26" s="608">
        <f t="shared" si="64"/>
        <v>33.592087009012261</v>
      </c>
      <c r="Z26" s="628">
        <f>(X26/X$36)*100</f>
        <v>44.640373692871172</v>
      </c>
      <c r="AA26" s="627">
        <v>613.1</v>
      </c>
      <c r="AB26" s="607">
        <v>107843</v>
      </c>
      <c r="AC26" s="608">
        <f t="shared" si="65"/>
        <v>-14.510055728634052</v>
      </c>
      <c r="AD26" s="628">
        <f>(AB26/AB$36)*100</f>
        <v>29.608570432337899</v>
      </c>
      <c r="AE26" s="629">
        <v>682.3</v>
      </c>
      <c r="AF26" s="607">
        <v>118437</v>
      </c>
      <c r="AG26" s="599">
        <f t="shared" si="66"/>
        <v>9.8235397754142575</v>
      </c>
      <c r="AH26" s="599">
        <f>(AF26/AF$36)*100</f>
        <v>37.148314733613113</v>
      </c>
      <c r="AI26" s="627">
        <v>536.4</v>
      </c>
      <c r="AJ26" s="607">
        <v>96068</v>
      </c>
      <c r="AK26" s="608">
        <f t="shared" si="67"/>
        <v>-18.886834350751879</v>
      </c>
      <c r="AL26" s="628">
        <f>(AJ26/AJ$36)*100</f>
        <v>33.513807683183785</v>
      </c>
      <c r="AM26" s="629">
        <v>434.8</v>
      </c>
      <c r="AN26" s="607">
        <v>79277</v>
      </c>
      <c r="AO26" s="608">
        <f t="shared" si="68"/>
        <v>-17.478244576758129</v>
      </c>
      <c r="AP26" s="608">
        <f>(AN26/AN$36)*100</f>
        <v>30.646981962130525</v>
      </c>
      <c r="AQ26" s="627">
        <v>528.79999999999995</v>
      </c>
      <c r="AR26" s="607">
        <v>106192</v>
      </c>
      <c r="AS26" s="608">
        <f t="shared" si="69"/>
        <v>33.950578351854887</v>
      </c>
      <c r="AT26" s="628">
        <f>(AR26/AR$36)*100</f>
        <v>38.308802308802306</v>
      </c>
      <c r="AU26" s="627">
        <v>436.5</v>
      </c>
      <c r="AV26" s="607">
        <v>87663</v>
      </c>
      <c r="AW26" s="608">
        <f t="shared" si="70"/>
        <v>-17.448583697453667</v>
      </c>
      <c r="AX26" s="628">
        <f>(AV26/AV$36)*100</f>
        <v>34.199674634353777</v>
      </c>
      <c r="AY26" s="630">
        <v>312.89999999999998</v>
      </c>
      <c r="AZ26" s="612">
        <v>60747</v>
      </c>
      <c r="BA26" s="613">
        <f t="shared" si="71"/>
        <v>-30.70394579240957</v>
      </c>
      <c r="BB26" s="631">
        <f>(AZ26/AZ$36)*100</f>
        <v>23.770802925420558</v>
      </c>
      <c r="BC26" s="632">
        <v>178.6</v>
      </c>
      <c r="BD26" s="612">
        <v>33180</v>
      </c>
      <c r="BE26" s="613">
        <f t="shared" si="72"/>
        <v>-45.38001876635883</v>
      </c>
      <c r="BF26" s="633">
        <f>(BD26/BD$36)*100</f>
        <v>13.736741436271952</v>
      </c>
      <c r="BG26" s="630">
        <v>119.8</v>
      </c>
      <c r="BH26" s="612">
        <v>21155</v>
      </c>
      <c r="BI26" s="613">
        <f t="shared" si="73"/>
        <v>-36.24171187462327</v>
      </c>
      <c r="BJ26" s="631">
        <f>(BH26/BH$36)*100</f>
        <v>8.6542631092347602</v>
      </c>
      <c r="BK26" s="634">
        <v>80.099999999999994</v>
      </c>
      <c r="BL26" s="612">
        <v>14988</v>
      </c>
      <c r="BM26" s="599">
        <f t="shared" si="74"/>
        <v>-29.151500827227604</v>
      </c>
      <c r="BN26" s="599">
        <f>(BL26/BL$36)*100</f>
        <v>6.5967438810226975</v>
      </c>
      <c r="BO26" s="630">
        <v>26.6</v>
      </c>
      <c r="BP26" s="598">
        <v>5216</v>
      </c>
      <c r="BQ26" s="599">
        <f t="shared" si="75"/>
        <v>-65.198825727248462</v>
      </c>
      <c r="BR26" s="626">
        <f>(BP26/BP$36)*100</f>
        <v>2.2012618429659638</v>
      </c>
      <c r="BS26" s="630">
        <v>7</v>
      </c>
      <c r="BT26" s="598">
        <v>1314</v>
      </c>
      <c r="BU26" s="599">
        <f>(BT26/BP26-1)*100</f>
        <v>-74.808282208588949</v>
      </c>
      <c r="BV26" s="626">
        <f>(BT26/BT$36)*100</f>
        <v>0.62005407777573296</v>
      </c>
      <c r="BW26" s="618">
        <v>446</v>
      </c>
      <c r="BX26" s="598">
        <v>66</v>
      </c>
      <c r="BY26" s="598">
        <v>54.5</v>
      </c>
      <c r="BZ26" s="598">
        <v>236</v>
      </c>
      <c r="CA26" s="598">
        <f>SUM(BW26:BZ26)</f>
        <v>802.5</v>
      </c>
      <c r="CB26" s="599">
        <f t="shared" si="44"/>
        <v>-38.926940639269404</v>
      </c>
      <c r="CC26" s="599">
        <f>(CA26/CA$36)*100</f>
        <v>0.40979322930005979</v>
      </c>
      <c r="CD26" s="620">
        <v>33.470300000000002</v>
      </c>
      <c r="CE26" s="579">
        <f>(CD26/BW26-1)*100</f>
        <v>-92.495448430493283</v>
      </c>
      <c r="CF26" s="598">
        <v>21.929379999999998</v>
      </c>
      <c r="CG26" s="579">
        <f>(CF26/BX26-1)*100</f>
        <v>-66.773666666666671</v>
      </c>
      <c r="CH26" s="598">
        <v>23.650500000000001</v>
      </c>
      <c r="CI26" s="579">
        <f>(CH26/BY26-1)*100</f>
        <v>-56.604587155963301</v>
      </c>
      <c r="CJ26" s="598">
        <v>18.811029999999999</v>
      </c>
      <c r="CK26" s="599">
        <f>(CJ26/BZ26-1)*100</f>
        <v>-92.02922457627119</v>
      </c>
      <c r="CL26" s="598">
        <f>+CD26+CF26+CH26+CJ26</f>
        <v>97.861210000000014</v>
      </c>
      <c r="CM26" s="599">
        <f t="shared" si="45"/>
        <v>-87.805456697819324</v>
      </c>
      <c r="CN26" s="626">
        <f>(CL26/CL$36)*100</f>
        <v>4.9540517064092834E-2</v>
      </c>
      <c r="CO26" s="618">
        <v>14.47871</v>
      </c>
      <c r="CP26" s="579">
        <f>(CO26/CD26-1)*100</f>
        <v>-56.741618688807691</v>
      </c>
      <c r="CQ26" s="598">
        <v>4.2178899999999997</v>
      </c>
      <c r="CR26" s="622">
        <f>(CQ26/CF26-1)*100</f>
        <v>-80.766031688994403</v>
      </c>
      <c r="CS26" s="598">
        <v>5.7697700000000003</v>
      </c>
      <c r="CT26" s="622">
        <f>(CS26/CH26-1)*100</f>
        <v>-75.604025284877693</v>
      </c>
      <c r="CU26" s="598">
        <v>8.5188500000000005</v>
      </c>
      <c r="CV26" s="622">
        <f>(CU26/CJ26-1)*100</f>
        <v>-54.713537748863295</v>
      </c>
      <c r="CW26" s="598">
        <f>CO26+CQ26+CS26+CU26</f>
        <v>32.985219999999998</v>
      </c>
      <c r="CX26" s="599">
        <f t="shared" si="46"/>
        <v>-66.293876807777067</v>
      </c>
      <c r="CY26" s="599">
        <f>(CW26/CW$36)*100</f>
        <v>1.7072096192634237E-2</v>
      </c>
      <c r="CZ26" s="620">
        <v>5.67</v>
      </c>
      <c r="DA26" s="587">
        <f>(CZ26/CO26-1)*100</f>
        <v>-60.839052650408767</v>
      </c>
      <c r="DB26" s="598">
        <v>4.3811799999999996</v>
      </c>
      <c r="DC26" s="622">
        <f>(DB26/CQ26-1)*100</f>
        <v>3.8713669631023961</v>
      </c>
      <c r="DD26" s="598">
        <v>3.5</v>
      </c>
      <c r="DE26" s="622">
        <f>(DD26/CS26-1)*100</f>
        <v>-39.339003114508898</v>
      </c>
      <c r="DF26" s="598">
        <v>2.1105299999999998</v>
      </c>
      <c r="DG26" s="622">
        <f>(DF26/CU26-1)*100</f>
        <v>-75.225177107238665</v>
      </c>
      <c r="DH26" s="598">
        <f>CZ26+DB26+DD26+DF26</f>
        <v>15.661709999999999</v>
      </c>
      <c r="DI26" s="599">
        <f t="shared" si="47"/>
        <v>-52.519006997679575</v>
      </c>
      <c r="DJ26" s="626">
        <f>(DH26/DH$36)*100</f>
        <v>7.9340164948870171E-3</v>
      </c>
      <c r="DK26" s="618">
        <v>3</v>
      </c>
      <c r="DL26" s="587">
        <f>(DK26/CZ26-1)*100</f>
        <v>-47.089947089947096</v>
      </c>
      <c r="DM26" s="598">
        <v>15.6296</v>
      </c>
      <c r="DN26" s="622">
        <f>(DM26/DB26-1)*100</f>
        <v>256.74407351444131</v>
      </c>
      <c r="DO26" s="598">
        <v>51.249449999999996</v>
      </c>
      <c r="DP26" s="622">
        <f>(DO26/DD26-1)*100</f>
        <v>1364.27</v>
      </c>
      <c r="DQ26" s="598">
        <v>106.4226</v>
      </c>
      <c r="DR26" s="622">
        <f>(DQ26/DF26-1)*100</f>
        <v>4942.4585293741384</v>
      </c>
      <c r="DS26" s="598">
        <f>DK26+DM26+DO26+DQ26</f>
        <v>176.30165</v>
      </c>
      <c r="DT26" s="599">
        <f t="shared" si="48"/>
        <v>1025.6858286866504</v>
      </c>
      <c r="DU26" s="599">
        <f>(DS26/DS$36)*100</f>
        <v>8.7899965210451708E-2</v>
      </c>
      <c r="DV26" s="620">
        <v>146.59889999999999</v>
      </c>
      <c r="DW26" s="587">
        <f>(DV26/DK26-1)*100</f>
        <v>4786.6299999999992</v>
      </c>
      <c r="DX26" s="598">
        <v>186.86600000000001</v>
      </c>
      <c r="DY26" s="622">
        <f>(DX26/DM26-1)*100</f>
        <v>1095.5904181808876</v>
      </c>
      <c r="DZ26" s="618">
        <v>183.12100000000001</v>
      </c>
      <c r="EA26" s="599">
        <f>(DZ26/DO26-1)*100</f>
        <v>257.31310287232355</v>
      </c>
      <c r="EB26" s="598">
        <v>173.34097</v>
      </c>
      <c r="EC26" s="622">
        <f>(EB26/DQ26-1)*100</f>
        <v>62.879848829102094</v>
      </c>
      <c r="ED26" s="598">
        <f>DV26+DX26+DZ26+EB26</f>
        <v>689.92687000000001</v>
      </c>
      <c r="EE26" s="599">
        <f t="shared" si="49"/>
        <v>291.33318945114809</v>
      </c>
      <c r="EF26" s="626">
        <f>(ED26/ED$36)*100</f>
        <v>0.34021571523588628</v>
      </c>
      <c r="EG26" s="620">
        <v>182.57453000000001</v>
      </c>
      <c r="EH26" s="587">
        <f>(EG26/DV26-1)*100</f>
        <v>24.540177313745204</v>
      </c>
      <c r="EI26" s="598">
        <v>171.16839999999999</v>
      </c>
      <c r="EJ26" s="587">
        <f>(EI26/DX26-1)*100</f>
        <v>-8.4004580822621637</v>
      </c>
      <c r="EK26" s="598">
        <v>177.26304999999999</v>
      </c>
      <c r="EL26" s="622">
        <f>(EK26/DZ26-1)*100</f>
        <v>-3.1989504207600494</v>
      </c>
      <c r="EM26" s="618">
        <v>145.85204999999999</v>
      </c>
      <c r="EN26" s="622">
        <f>(EM26/EB26-1)*100</f>
        <v>-15.858293627871134</v>
      </c>
      <c r="EO26" s="598">
        <f>EG26+EI26+EK26+EM26</f>
        <v>676.85802999999999</v>
      </c>
      <c r="EP26" s="599">
        <f t="shared" si="50"/>
        <v>-1.8942355441236902</v>
      </c>
      <c r="EQ26" s="626">
        <f>(EO26/EO$36)*100</f>
        <v>0.32703449389656003</v>
      </c>
      <c r="ER26" s="620">
        <v>163.84950000000001</v>
      </c>
      <c r="ES26" s="587">
        <f t="shared" si="51"/>
        <v>-10.256101987500665</v>
      </c>
      <c r="ET26" s="850">
        <v>128.06229999999999</v>
      </c>
      <c r="EU26" s="587">
        <f>(ET26/EI26-1)*100</f>
        <v>-25.183445075142373</v>
      </c>
      <c r="EV26" s="850">
        <v>120.4598</v>
      </c>
      <c r="EW26" s="587">
        <f>(EV26/EK26-1)*100</f>
        <v>-32.044608281308484</v>
      </c>
      <c r="EX26" s="618">
        <v>105.38339999999999</v>
      </c>
      <c r="EY26" s="622">
        <f>(EX26/EM26-1)*100</f>
        <v>-27.746370380121498</v>
      </c>
      <c r="EZ26" s="598">
        <f>ER26+ET26+EV26+EX26</f>
        <v>517.75499999999988</v>
      </c>
      <c r="FA26" s="599">
        <f t="shared" si="54"/>
        <v>-23.506115455260257</v>
      </c>
      <c r="FB26" s="626">
        <f>(EZ26/EZ$36)*100</f>
        <v>0.2690181754035712</v>
      </c>
      <c r="FC26" s="618">
        <v>114.7354</v>
      </c>
      <c r="FD26" s="579">
        <f>(FC26/ER26-1)*100</f>
        <v>-29.975129615897522</v>
      </c>
      <c r="FE26" s="917">
        <v>94.3262</v>
      </c>
      <c r="FF26" s="579">
        <f>(FE26/ET26-1)*100</f>
        <v>-26.343506246569049</v>
      </c>
      <c r="FG26" s="917">
        <v>106.30419999999999</v>
      </c>
      <c r="FH26" s="579">
        <f>(FG26/EV26-1)*100</f>
        <v>-11.751306244904946</v>
      </c>
      <c r="FI26" s="598">
        <v>83.553600000000003</v>
      </c>
      <c r="FJ26" s="622">
        <f>(FI26/EX26-1)*100</f>
        <v>-20.714647657980279</v>
      </c>
      <c r="FK26" s="598">
        <f>FC26+FE26+FG26+FI26</f>
        <v>398.9194</v>
      </c>
      <c r="FL26" s="599">
        <f>(FK26/EZ26-1)*100</f>
        <v>-22.952091240065265</v>
      </c>
      <c r="FM26" s="626">
        <f>(FK26/FK$36)*100</f>
        <v>0.19922836528634846</v>
      </c>
      <c r="FN26" s="1013">
        <v>91.832999999999998</v>
      </c>
      <c r="FO26" s="579">
        <f>(FN26/FC26-1)*100</f>
        <v>-19.961058226144679</v>
      </c>
      <c r="FP26" s="1070">
        <v>90.289400000000001</v>
      </c>
      <c r="FQ26" s="579">
        <f>(FP26/FE26-1)*100</f>
        <v>-4.2796169038930909</v>
      </c>
      <c r="FR26" s="917">
        <v>86.971800000000002</v>
      </c>
      <c r="FS26" s="579">
        <f>(FR26/FG26-1)*100</f>
        <v>-18.185923039729378</v>
      </c>
      <c r="FT26" s="598">
        <v>84.116799999999998</v>
      </c>
      <c r="FU26" s="622">
        <f>(FT26/FI26-1)*100</f>
        <v>0.67405832902471818</v>
      </c>
      <c r="FV26" s="598">
        <f>FN26+FP26+FR26+FT26</f>
        <v>353.21100000000001</v>
      </c>
      <c r="FW26" s="599">
        <f>(FV26/FK26-1)*100</f>
        <v>-11.458053932699187</v>
      </c>
      <c r="FX26" s="626">
        <f>(FV26/FV$36)*100</f>
        <v>0.14403058395994497</v>
      </c>
      <c r="FY26" s="1145">
        <v>102.0218</v>
      </c>
      <c r="FZ26" s="583">
        <f>(FY26/FN26-1)*100</f>
        <v>11.094922304618171</v>
      </c>
    </row>
    <row r="27" spans="1:182" ht="20.100000000000001" customHeight="1">
      <c r="A27" s="1245" t="s">
        <v>91</v>
      </c>
      <c r="B27" s="1246"/>
      <c r="C27" s="635" t="s">
        <v>0</v>
      </c>
      <c r="D27" s="636">
        <v>3767</v>
      </c>
      <c r="E27" s="637">
        <v>5</v>
      </c>
      <c r="F27" s="638" t="s">
        <v>2</v>
      </c>
      <c r="G27" s="639" t="s">
        <v>0</v>
      </c>
      <c r="H27" s="636">
        <v>3965</v>
      </c>
      <c r="I27" s="637">
        <f t="shared" si="60"/>
        <v>5.2561720201752093</v>
      </c>
      <c r="J27" s="638" t="s">
        <v>2</v>
      </c>
      <c r="K27" s="639" t="s">
        <v>0</v>
      </c>
      <c r="L27" s="636">
        <v>4592</v>
      </c>
      <c r="M27" s="640">
        <f t="shared" si="61"/>
        <v>15.813366960907938</v>
      </c>
      <c r="N27" s="641" t="s">
        <v>2</v>
      </c>
      <c r="O27" s="639" t="s">
        <v>0</v>
      </c>
      <c r="P27" s="636">
        <v>4695</v>
      </c>
      <c r="Q27" s="637">
        <f t="shared" si="62"/>
        <v>2.243031358885017</v>
      </c>
      <c r="R27" s="638" t="s">
        <v>2</v>
      </c>
      <c r="S27" s="639" t="s">
        <v>0</v>
      </c>
      <c r="T27" s="642">
        <v>4388</v>
      </c>
      <c r="U27" s="643">
        <f t="shared" si="63"/>
        <v>-6.5388711395101158</v>
      </c>
      <c r="V27" s="644" t="s">
        <v>2</v>
      </c>
      <c r="W27" s="645" t="s">
        <v>0</v>
      </c>
      <c r="X27" s="646">
        <v>4320</v>
      </c>
      <c r="Y27" s="647">
        <f t="shared" si="64"/>
        <v>-1.5496809480401108</v>
      </c>
      <c r="Z27" s="648" t="s">
        <v>2</v>
      </c>
      <c r="AA27" s="645" t="s">
        <v>0</v>
      </c>
      <c r="AB27" s="646">
        <v>4265</v>
      </c>
      <c r="AC27" s="647">
        <f t="shared" si="65"/>
        <v>-1.273148148148151</v>
      </c>
      <c r="AD27" s="648" t="s">
        <v>2</v>
      </c>
      <c r="AE27" s="649" t="s">
        <v>0</v>
      </c>
      <c r="AF27" s="646">
        <v>3973</v>
      </c>
      <c r="AG27" s="637">
        <f t="shared" si="66"/>
        <v>-6.8464243845252071</v>
      </c>
      <c r="AH27" s="638" t="s">
        <v>2</v>
      </c>
      <c r="AI27" s="650" t="s">
        <v>0</v>
      </c>
      <c r="AJ27" s="646">
        <v>3994</v>
      </c>
      <c r="AK27" s="647">
        <f t="shared" si="67"/>
        <v>0.52856783287189568</v>
      </c>
      <c r="AL27" s="648" t="s">
        <v>2</v>
      </c>
      <c r="AM27" s="649" t="s">
        <v>0</v>
      </c>
      <c r="AN27" s="646">
        <v>3882</v>
      </c>
      <c r="AO27" s="647">
        <f t="shared" si="68"/>
        <v>-2.8042063094641967</v>
      </c>
      <c r="AP27" s="651" t="s">
        <v>2</v>
      </c>
      <c r="AQ27" s="650" t="s">
        <v>0</v>
      </c>
      <c r="AR27" s="646">
        <v>4121</v>
      </c>
      <c r="AS27" s="647">
        <f t="shared" si="69"/>
        <v>6.156620298815052</v>
      </c>
      <c r="AT27" s="648" t="s">
        <v>2</v>
      </c>
      <c r="AU27" s="650" t="s">
        <v>0</v>
      </c>
      <c r="AV27" s="646">
        <v>4170</v>
      </c>
      <c r="AW27" s="647">
        <f t="shared" si="70"/>
        <v>1.1890317884008628</v>
      </c>
      <c r="AX27" s="648" t="s">
        <v>2</v>
      </c>
      <c r="AY27" s="650" t="s">
        <v>0</v>
      </c>
      <c r="AZ27" s="646">
        <v>4275</v>
      </c>
      <c r="BA27" s="647">
        <f t="shared" si="71"/>
        <v>2.5179856115107979</v>
      </c>
      <c r="BB27" s="648" t="s">
        <v>2</v>
      </c>
      <c r="BC27" s="649" t="s">
        <v>0</v>
      </c>
      <c r="BD27" s="646">
        <v>3714</v>
      </c>
      <c r="BE27" s="647">
        <f t="shared" si="72"/>
        <v>-13.122807017543858</v>
      </c>
      <c r="BF27" s="651" t="s">
        <v>2</v>
      </c>
      <c r="BG27" s="650" t="s">
        <v>0</v>
      </c>
      <c r="BH27" s="646">
        <v>3508</v>
      </c>
      <c r="BI27" s="647">
        <f t="shared" si="73"/>
        <v>-5.5465805061927886</v>
      </c>
      <c r="BJ27" s="648" t="s">
        <v>2</v>
      </c>
      <c r="BK27" s="649" t="s">
        <v>0</v>
      </c>
      <c r="BL27" s="646">
        <v>3681</v>
      </c>
      <c r="BM27" s="637">
        <f t="shared" si="74"/>
        <v>4.9315849486887053</v>
      </c>
      <c r="BN27" s="638" t="s">
        <v>2</v>
      </c>
      <c r="BO27" s="650" t="s">
        <v>0</v>
      </c>
      <c r="BP27" s="636">
        <v>3193</v>
      </c>
      <c r="BQ27" s="637">
        <f t="shared" si="75"/>
        <v>-13.2572670469981</v>
      </c>
      <c r="BR27" s="652" t="s">
        <v>2</v>
      </c>
      <c r="BS27" s="650" t="s">
        <v>0</v>
      </c>
      <c r="BT27" s="636">
        <v>3767</v>
      </c>
      <c r="BU27" s="637">
        <f>(BT27/BP27-1)*100</f>
        <v>17.976824303163163</v>
      </c>
      <c r="BV27" s="652" t="s">
        <v>2</v>
      </c>
      <c r="BW27" s="649" t="s">
        <v>0</v>
      </c>
      <c r="BX27" s="653" t="s">
        <v>0</v>
      </c>
      <c r="BY27" s="653" t="s">
        <v>0</v>
      </c>
      <c r="BZ27" s="653" t="s">
        <v>0</v>
      </c>
      <c r="CA27" s="636">
        <v>3533.6120000000001</v>
      </c>
      <c r="CB27" s="637">
        <f t="shared" si="44"/>
        <v>-6.1955933103265188</v>
      </c>
      <c r="CC27" s="638" t="s">
        <v>2</v>
      </c>
      <c r="CD27" s="650" t="s">
        <v>0</v>
      </c>
      <c r="CE27" s="638" t="s">
        <v>1</v>
      </c>
      <c r="CF27" s="653" t="s">
        <v>0</v>
      </c>
      <c r="CG27" s="638" t="s">
        <v>1</v>
      </c>
      <c r="CH27" s="653" t="s">
        <v>0</v>
      </c>
      <c r="CI27" s="638" t="s">
        <v>1</v>
      </c>
      <c r="CJ27" s="653" t="s">
        <v>0</v>
      </c>
      <c r="CK27" s="638" t="s">
        <v>1</v>
      </c>
      <c r="CL27" s="636">
        <v>3046.7813599999999</v>
      </c>
      <c r="CM27" s="637">
        <f t="shared" si="45"/>
        <v>-13.777139086011713</v>
      </c>
      <c r="CN27" s="652" t="s">
        <v>2</v>
      </c>
      <c r="CO27" s="649" t="s">
        <v>0</v>
      </c>
      <c r="CP27" s="638" t="s">
        <v>1</v>
      </c>
      <c r="CQ27" s="653" t="s">
        <v>0</v>
      </c>
      <c r="CR27" s="654" t="s">
        <v>1</v>
      </c>
      <c r="CS27" s="653" t="s">
        <v>0</v>
      </c>
      <c r="CT27" s="654" t="s">
        <v>1</v>
      </c>
      <c r="CU27" s="653" t="s">
        <v>0</v>
      </c>
      <c r="CV27" s="654" t="s">
        <v>1</v>
      </c>
      <c r="CW27" s="636">
        <v>2926.3317900000002</v>
      </c>
      <c r="CX27" s="637">
        <f t="shared" si="46"/>
        <v>-3.9533381548585989</v>
      </c>
      <c r="CY27" s="638" t="s">
        <v>2</v>
      </c>
      <c r="CZ27" s="650" t="s">
        <v>0</v>
      </c>
      <c r="DA27" s="654" t="s">
        <v>1</v>
      </c>
      <c r="DB27" s="653" t="s">
        <v>0</v>
      </c>
      <c r="DC27" s="654" t="s">
        <v>1</v>
      </c>
      <c r="DD27" s="653" t="s">
        <v>0</v>
      </c>
      <c r="DE27" s="654" t="s">
        <v>1</v>
      </c>
      <c r="DF27" s="653" t="s">
        <v>0</v>
      </c>
      <c r="DG27" s="654" t="s">
        <v>1</v>
      </c>
      <c r="DH27" s="655">
        <v>2398.84537</v>
      </c>
      <c r="DI27" s="637">
        <f t="shared" si="47"/>
        <v>-18.025516511919527</v>
      </c>
      <c r="DJ27" s="652" t="s">
        <v>2</v>
      </c>
      <c r="DK27" s="649" t="s">
        <v>0</v>
      </c>
      <c r="DL27" s="654" t="s">
        <v>1</v>
      </c>
      <c r="DM27" s="653" t="s">
        <v>0</v>
      </c>
      <c r="DN27" s="654" t="s">
        <v>1</v>
      </c>
      <c r="DO27" s="653" t="s">
        <v>0</v>
      </c>
      <c r="DP27" s="654" t="s">
        <v>1</v>
      </c>
      <c r="DQ27" s="653" t="s">
        <v>0</v>
      </c>
      <c r="DR27" s="654" t="s">
        <v>1</v>
      </c>
      <c r="DS27" s="884">
        <v>1998.97048</v>
      </c>
      <c r="DT27" s="643">
        <f t="shared" si="48"/>
        <v>-16.669473364179368</v>
      </c>
      <c r="DU27" s="644" t="s">
        <v>2</v>
      </c>
      <c r="DV27" s="650" t="s">
        <v>0</v>
      </c>
      <c r="DW27" s="654" t="s">
        <v>1</v>
      </c>
      <c r="DX27" s="653" t="s">
        <v>0</v>
      </c>
      <c r="DY27" s="654" t="s">
        <v>1</v>
      </c>
      <c r="DZ27" s="649" t="s">
        <v>0</v>
      </c>
      <c r="EA27" s="638" t="s">
        <v>1</v>
      </c>
      <c r="EB27" s="653" t="s">
        <v>0</v>
      </c>
      <c r="EC27" s="654" t="s">
        <v>1</v>
      </c>
      <c r="ED27" s="884">
        <v>860.58339000000001</v>
      </c>
      <c r="EE27" s="643">
        <f t="shared" si="49"/>
        <v>-56.948669397058829</v>
      </c>
      <c r="EF27" s="644" t="s">
        <v>2</v>
      </c>
      <c r="EG27" s="650" t="s">
        <v>0</v>
      </c>
      <c r="EH27" s="654" t="s">
        <v>1</v>
      </c>
      <c r="EI27" s="653" t="s">
        <v>0</v>
      </c>
      <c r="EJ27" s="654" t="s">
        <v>1</v>
      </c>
      <c r="EK27" s="653" t="s">
        <v>0</v>
      </c>
      <c r="EL27" s="654" t="s">
        <v>1</v>
      </c>
      <c r="EM27" s="649" t="s">
        <v>0</v>
      </c>
      <c r="EN27" s="654" t="s">
        <v>1</v>
      </c>
      <c r="EO27" s="976">
        <v>697.69515999999999</v>
      </c>
      <c r="EP27" s="643">
        <f>(EO27/ED27-1)*100</f>
        <v>-18.927652089590062</v>
      </c>
      <c r="EQ27" s="644" t="s">
        <v>1</v>
      </c>
      <c r="ER27" s="650" t="s">
        <v>0</v>
      </c>
      <c r="ES27" s="654" t="s">
        <v>1</v>
      </c>
      <c r="ET27" s="840" t="s">
        <v>0</v>
      </c>
      <c r="EU27" s="654" t="s">
        <v>1</v>
      </c>
      <c r="EV27" s="866" t="s">
        <v>0</v>
      </c>
      <c r="EW27" s="654" t="s">
        <v>1</v>
      </c>
      <c r="EX27" s="649" t="s">
        <v>0</v>
      </c>
      <c r="EY27" s="654" t="s">
        <v>1</v>
      </c>
      <c r="EZ27" s="976">
        <v>661.17587000000003</v>
      </c>
      <c r="FA27" s="1084">
        <f>(EZ27/EO27-1)*100</f>
        <v>-5.2342759551320288</v>
      </c>
      <c r="FB27" s="644" t="s">
        <v>2</v>
      </c>
      <c r="FC27" s="1073" t="s">
        <v>0</v>
      </c>
      <c r="FD27" s="638"/>
      <c r="FE27" s="910" t="s">
        <v>0</v>
      </c>
      <c r="FF27" s="638" t="s">
        <v>1</v>
      </c>
      <c r="FG27" s="967"/>
      <c r="FH27" s="638"/>
      <c r="FI27" s="653" t="s">
        <v>0</v>
      </c>
      <c r="FJ27" s="654" t="s">
        <v>1</v>
      </c>
      <c r="FK27" s="653" t="s">
        <v>0</v>
      </c>
      <c r="FL27" s="638" t="s">
        <v>1</v>
      </c>
      <c r="FM27" s="652" t="s">
        <v>2</v>
      </c>
      <c r="FN27" s="1014" t="s">
        <v>0</v>
      </c>
      <c r="FO27" s="638" t="s">
        <v>1</v>
      </c>
      <c r="FP27" s="1061" t="s">
        <v>0</v>
      </c>
      <c r="FQ27" s="638" t="s">
        <v>1</v>
      </c>
      <c r="FR27" s="1054" t="s">
        <v>0</v>
      </c>
      <c r="FS27" s="638" t="s">
        <v>1</v>
      </c>
      <c r="FT27" s="1102" t="s">
        <v>0</v>
      </c>
      <c r="FU27" s="654" t="s">
        <v>1</v>
      </c>
      <c r="FV27" s="653" t="s">
        <v>0</v>
      </c>
      <c r="FW27" s="638" t="s">
        <v>1</v>
      </c>
      <c r="FX27" s="652" t="s">
        <v>2</v>
      </c>
      <c r="FY27" s="1110" t="s">
        <v>0</v>
      </c>
      <c r="FZ27" s="652" t="s">
        <v>1</v>
      </c>
    </row>
    <row r="28" spans="1:182" ht="20.100000000000001" customHeight="1">
      <c r="A28" s="1247"/>
      <c r="B28" s="1248"/>
      <c r="C28" s="450" t="s">
        <v>0</v>
      </c>
      <c r="D28" s="433">
        <v>3767</v>
      </c>
      <c r="E28" s="434">
        <v>5</v>
      </c>
      <c r="F28" s="434">
        <f>(D28/D$36)*100</f>
        <v>1.334206984486789</v>
      </c>
      <c r="G28" s="446" t="s">
        <v>0</v>
      </c>
      <c r="H28" s="433">
        <v>3965</v>
      </c>
      <c r="I28" s="434">
        <f t="shared" si="60"/>
        <v>5.2561720201752093</v>
      </c>
      <c r="J28" s="434">
        <f>(H28/H$36)*100</f>
        <v>1.6466220369109121</v>
      </c>
      <c r="K28" s="446" t="s">
        <v>0</v>
      </c>
      <c r="L28" s="433">
        <v>4592</v>
      </c>
      <c r="M28" s="436">
        <f t="shared" si="61"/>
        <v>15.813366960907938</v>
      </c>
      <c r="N28" s="436">
        <f>(L28/L$36)*100</f>
        <v>2.37050497124627</v>
      </c>
      <c r="O28" s="446" t="s">
        <v>0</v>
      </c>
      <c r="P28" s="433">
        <v>4695</v>
      </c>
      <c r="Q28" s="434">
        <f t="shared" si="62"/>
        <v>2.243031358885017</v>
      </c>
      <c r="R28" s="434">
        <f>(P28/P$36)*100</f>
        <v>2.5001464409523453</v>
      </c>
      <c r="S28" s="446" t="s">
        <v>0</v>
      </c>
      <c r="T28" s="438">
        <v>4388</v>
      </c>
      <c r="U28" s="439">
        <f t="shared" si="63"/>
        <v>-6.5388711395101158</v>
      </c>
      <c r="V28" s="440">
        <f>(T28/T$36)*100</f>
        <v>1.8640560253338299</v>
      </c>
      <c r="W28" s="515" t="s">
        <v>0</v>
      </c>
      <c r="X28" s="442">
        <v>4320</v>
      </c>
      <c r="Y28" s="443">
        <f t="shared" si="64"/>
        <v>-1.5496809480401108</v>
      </c>
      <c r="Z28" s="444">
        <f>(X28/X$36)*100</f>
        <v>1.5287435638834332</v>
      </c>
      <c r="AA28" s="515" t="s">
        <v>0</v>
      </c>
      <c r="AB28" s="442">
        <v>4265</v>
      </c>
      <c r="AC28" s="443">
        <f t="shared" si="65"/>
        <v>-1.273148148148151</v>
      </c>
      <c r="AD28" s="444">
        <f>(AB28/AB$36)*100</f>
        <v>1.1709666171556905</v>
      </c>
      <c r="AE28" s="656" t="s">
        <v>0</v>
      </c>
      <c r="AF28" s="442">
        <v>3973</v>
      </c>
      <c r="AG28" s="434">
        <f t="shared" si="66"/>
        <v>-6.8464243845252071</v>
      </c>
      <c r="AH28" s="434">
        <f>(AF28/AF$36)*100</f>
        <v>1.2461498892799117</v>
      </c>
      <c r="AI28" s="515" t="s">
        <v>0</v>
      </c>
      <c r="AJ28" s="442">
        <v>3994</v>
      </c>
      <c r="AK28" s="443">
        <f t="shared" si="67"/>
        <v>0.52856783287189568</v>
      </c>
      <c r="AL28" s="444">
        <f>(AJ28/AJ$36)*100</f>
        <v>1.3933271004563024</v>
      </c>
      <c r="AM28" s="656" t="s">
        <v>0</v>
      </c>
      <c r="AN28" s="442">
        <v>3882</v>
      </c>
      <c r="AO28" s="443">
        <f t="shared" si="68"/>
        <v>-2.8042063094641967</v>
      </c>
      <c r="AP28" s="443">
        <f>(AN28/AN$36)*100</f>
        <v>1.50070744323058</v>
      </c>
      <c r="AQ28" s="515" t="s">
        <v>0</v>
      </c>
      <c r="AR28" s="442">
        <v>4121</v>
      </c>
      <c r="AS28" s="443">
        <f t="shared" si="69"/>
        <v>6.156620298815052</v>
      </c>
      <c r="AT28" s="444">
        <f>(AR28/AR$36)*100</f>
        <v>1.4866522366522366</v>
      </c>
      <c r="AU28" s="515" t="s">
        <v>0</v>
      </c>
      <c r="AV28" s="442">
        <v>4170</v>
      </c>
      <c r="AW28" s="443">
        <f t="shared" si="70"/>
        <v>1.1890317884008628</v>
      </c>
      <c r="AX28" s="444">
        <f>(AV28/AV$36)*100</f>
        <v>1.6268282311266469</v>
      </c>
      <c r="AY28" s="515" t="s">
        <v>0</v>
      </c>
      <c r="AZ28" s="442">
        <v>4275</v>
      </c>
      <c r="BA28" s="443">
        <f t="shared" si="71"/>
        <v>2.5179856115107979</v>
      </c>
      <c r="BB28" s="444">
        <f>(AZ28/AZ$36)*100</f>
        <v>1.6728428153846755</v>
      </c>
      <c r="BC28" s="656" t="s">
        <v>0</v>
      </c>
      <c r="BD28" s="442">
        <v>3714</v>
      </c>
      <c r="BE28" s="443">
        <f t="shared" si="72"/>
        <v>-13.122807017543858</v>
      </c>
      <c r="BF28" s="443">
        <f>(BD28/BD$36)*100</f>
        <v>1.5376207864470777</v>
      </c>
      <c r="BG28" s="515" t="s">
        <v>0</v>
      </c>
      <c r="BH28" s="442">
        <v>3508</v>
      </c>
      <c r="BI28" s="443">
        <f t="shared" si="73"/>
        <v>-5.5465805061927886</v>
      </c>
      <c r="BJ28" s="444">
        <f>(BH28/BH$36)*100</f>
        <v>1.4350817767523296</v>
      </c>
      <c r="BK28" s="657" t="s">
        <v>0</v>
      </c>
      <c r="BL28" s="442">
        <v>3681</v>
      </c>
      <c r="BM28" s="434">
        <f t="shared" si="74"/>
        <v>4.9315849486887053</v>
      </c>
      <c r="BN28" s="434">
        <f>(BL28/BL$36)*100</f>
        <v>1.6201370580494097</v>
      </c>
      <c r="BO28" s="515" t="s">
        <v>0</v>
      </c>
      <c r="BP28" s="433">
        <v>3193</v>
      </c>
      <c r="BQ28" s="434">
        <f t="shared" si="75"/>
        <v>-13.2572670469981</v>
      </c>
      <c r="BR28" s="453">
        <f>(BP28/BP$36)*100</f>
        <v>1.3475132409107213</v>
      </c>
      <c r="BS28" s="515" t="s">
        <v>0</v>
      </c>
      <c r="BT28" s="433">
        <v>3767</v>
      </c>
      <c r="BU28" s="434">
        <f>(BT28/BP28-1)*100</f>
        <v>17.976824303163163</v>
      </c>
      <c r="BV28" s="453">
        <f>(BT28/BT$36)*100</f>
        <v>1.7775827328623941</v>
      </c>
      <c r="BW28" s="658" t="s">
        <v>0</v>
      </c>
      <c r="BX28" s="659" t="s">
        <v>0</v>
      </c>
      <c r="BY28" s="659" t="s">
        <v>0</v>
      </c>
      <c r="BZ28" s="659" t="s">
        <v>0</v>
      </c>
      <c r="CA28" s="433">
        <v>3533.6120000000001</v>
      </c>
      <c r="CB28" s="434">
        <f t="shared" si="44"/>
        <v>-6.1955933103265188</v>
      </c>
      <c r="CC28" s="434">
        <f>(CA28/CA$36)*100</f>
        <v>1.8044240156678417</v>
      </c>
      <c r="CD28" s="660" t="s">
        <v>0</v>
      </c>
      <c r="CE28" s="661" t="s">
        <v>1</v>
      </c>
      <c r="CF28" s="659" t="s">
        <v>0</v>
      </c>
      <c r="CG28" s="661" t="s">
        <v>1</v>
      </c>
      <c r="CH28" s="659" t="s">
        <v>0</v>
      </c>
      <c r="CI28" s="661" t="s">
        <v>1</v>
      </c>
      <c r="CJ28" s="659" t="s">
        <v>0</v>
      </c>
      <c r="CK28" s="661" t="s">
        <v>1</v>
      </c>
      <c r="CL28" s="433">
        <v>3046.7813599999999</v>
      </c>
      <c r="CM28" s="434">
        <f t="shared" si="45"/>
        <v>-13.777139086011713</v>
      </c>
      <c r="CN28" s="453">
        <f>(CL28/CL$36)*100</f>
        <v>1.5423794980221475</v>
      </c>
      <c r="CO28" s="658" t="s">
        <v>0</v>
      </c>
      <c r="CP28" s="661" t="s">
        <v>1</v>
      </c>
      <c r="CQ28" s="659" t="s">
        <v>0</v>
      </c>
      <c r="CR28" s="662" t="s">
        <v>1</v>
      </c>
      <c r="CS28" s="659" t="s">
        <v>0</v>
      </c>
      <c r="CT28" s="662" t="s">
        <v>1</v>
      </c>
      <c r="CU28" s="659" t="s">
        <v>0</v>
      </c>
      <c r="CV28" s="662" t="s">
        <v>1</v>
      </c>
      <c r="CW28" s="433">
        <v>2926.3317900000002</v>
      </c>
      <c r="CX28" s="434">
        <f t="shared" si="46"/>
        <v>-3.9533381548585989</v>
      </c>
      <c r="CY28" s="434">
        <f>(CW28/CW$36)*100</f>
        <v>1.5145758558058287</v>
      </c>
      <c r="CZ28" s="660" t="s">
        <v>0</v>
      </c>
      <c r="DA28" s="662" t="s">
        <v>1</v>
      </c>
      <c r="DB28" s="659" t="s">
        <v>0</v>
      </c>
      <c r="DC28" s="662" t="s">
        <v>1</v>
      </c>
      <c r="DD28" s="659" t="s">
        <v>0</v>
      </c>
      <c r="DE28" s="662" t="s">
        <v>1</v>
      </c>
      <c r="DF28" s="659" t="s">
        <v>0</v>
      </c>
      <c r="DG28" s="662" t="s">
        <v>1</v>
      </c>
      <c r="DH28" s="663">
        <v>2398.84537</v>
      </c>
      <c r="DI28" s="434">
        <f t="shared" si="47"/>
        <v>-18.025516511919527</v>
      </c>
      <c r="DJ28" s="453">
        <f>(DH28/DH$36)*100</f>
        <v>1.2152235441891948</v>
      </c>
      <c r="DK28" s="658" t="s">
        <v>0</v>
      </c>
      <c r="DL28" s="662" t="s">
        <v>1</v>
      </c>
      <c r="DM28" s="659" t="s">
        <v>0</v>
      </c>
      <c r="DN28" s="662" t="s">
        <v>1</v>
      </c>
      <c r="DO28" s="659" t="s">
        <v>0</v>
      </c>
      <c r="DP28" s="662" t="s">
        <v>1</v>
      </c>
      <c r="DQ28" s="659" t="s">
        <v>0</v>
      </c>
      <c r="DR28" s="662" t="s">
        <v>1</v>
      </c>
      <c r="DS28" s="885">
        <v>1998.97048</v>
      </c>
      <c r="DT28" s="439">
        <f t="shared" ref="DT28" si="76">(DS28/DH28-1)*100</f>
        <v>-16.669473364179368</v>
      </c>
      <c r="DU28" s="440">
        <f>(DS28/DS$36)*100</f>
        <v>0.99664090295649499</v>
      </c>
      <c r="DV28" s="660" t="s">
        <v>0</v>
      </c>
      <c r="DW28" s="662" t="s">
        <v>1</v>
      </c>
      <c r="DX28" s="659" t="s">
        <v>0</v>
      </c>
      <c r="DY28" s="662" t="s">
        <v>1</v>
      </c>
      <c r="DZ28" s="658" t="s">
        <v>0</v>
      </c>
      <c r="EA28" s="661" t="s">
        <v>1</v>
      </c>
      <c r="EB28" s="659" t="s">
        <v>0</v>
      </c>
      <c r="EC28" s="662" t="s">
        <v>1</v>
      </c>
      <c r="ED28" s="885">
        <v>860.58339000000001</v>
      </c>
      <c r="EE28" s="439">
        <f t="shared" ref="EE28" si="77">(ED28/DS28-1)*100</f>
        <v>-56.948669397058829</v>
      </c>
      <c r="EF28" s="440">
        <f>(ED28/ED$36)*100</f>
        <v>0.42436960535972995</v>
      </c>
      <c r="EG28" s="660" t="s">
        <v>0</v>
      </c>
      <c r="EH28" s="662" t="s">
        <v>1</v>
      </c>
      <c r="EI28" s="659" t="s">
        <v>0</v>
      </c>
      <c r="EJ28" s="662" t="s">
        <v>1</v>
      </c>
      <c r="EK28" s="659" t="s">
        <v>0</v>
      </c>
      <c r="EL28" s="662" t="s">
        <v>1</v>
      </c>
      <c r="EM28" s="658" t="s">
        <v>0</v>
      </c>
      <c r="EN28" s="662" t="s">
        <v>1</v>
      </c>
      <c r="EO28" s="977">
        <v>697.69515999999999</v>
      </c>
      <c r="EP28" s="439">
        <f t="shared" si="50"/>
        <v>-18.927652089590062</v>
      </c>
      <c r="EQ28" s="975">
        <f>(EO28/EO$36)*100</f>
        <v>0.33710227762929768</v>
      </c>
      <c r="ER28" s="660" t="s">
        <v>0</v>
      </c>
      <c r="ES28" s="662" t="s">
        <v>1</v>
      </c>
      <c r="ET28" s="841" t="s">
        <v>0</v>
      </c>
      <c r="EU28" s="662" t="s">
        <v>1</v>
      </c>
      <c r="EV28" s="867" t="s">
        <v>0</v>
      </c>
      <c r="EW28" s="662" t="s">
        <v>1</v>
      </c>
      <c r="EX28" s="658" t="s">
        <v>0</v>
      </c>
      <c r="EY28" s="662" t="s">
        <v>1</v>
      </c>
      <c r="EZ28" s="977">
        <v>661.17587000000003</v>
      </c>
      <c r="FA28" s="1085">
        <f t="shared" ref="FA28" si="78">(EZ28/EO28-1)*100</f>
        <v>-5.2342759551320288</v>
      </c>
      <c r="FB28" s="975">
        <f>(EZ28/EZ$36)*100</f>
        <v>0.34353763105767948</v>
      </c>
      <c r="FC28" s="1074" t="s">
        <v>0</v>
      </c>
      <c r="FD28" s="661" t="s">
        <v>1</v>
      </c>
      <c r="FE28" s="911" t="s">
        <v>0</v>
      </c>
      <c r="FF28" s="661" t="s">
        <v>1</v>
      </c>
      <c r="FG28" s="968" t="s">
        <v>0</v>
      </c>
      <c r="FH28" s="661" t="s">
        <v>1</v>
      </c>
      <c r="FI28" s="659" t="s">
        <v>0</v>
      </c>
      <c r="FJ28" s="662" t="s">
        <v>1</v>
      </c>
      <c r="FK28" s="659" t="s">
        <v>0</v>
      </c>
      <c r="FL28" s="661" t="s">
        <v>1</v>
      </c>
      <c r="FM28" s="664" t="s">
        <v>1</v>
      </c>
      <c r="FN28" s="1015" t="s">
        <v>0</v>
      </c>
      <c r="FO28" s="661" t="s">
        <v>1</v>
      </c>
      <c r="FP28" s="1062" t="s">
        <v>0</v>
      </c>
      <c r="FQ28" s="661" t="s">
        <v>1</v>
      </c>
      <c r="FR28" s="1055" t="s">
        <v>0</v>
      </c>
      <c r="FS28" s="661" t="s">
        <v>1</v>
      </c>
      <c r="FT28" s="1103" t="s">
        <v>0</v>
      </c>
      <c r="FU28" s="662" t="s">
        <v>1</v>
      </c>
      <c r="FV28" s="659" t="s">
        <v>0</v>
      </c>
      <c r="FW28" s="661" t="s">
        <v>1</v>
      </c>
      <c r="FX28" s="664" t="s">
        <v>1</v>
      </c>
      <c r="FY28" s="1111" t="s">
        <v>0</v>
      </c>
      <c r="FZ28" s="664" t="s">
        <v>1</v>
      </c>
    </row>
    <row r="29" spans="1:182" ht="20.100000000000001" customHeight="1">
      <c r="A29" s="1221" t="s">
        <v>61</v>
      </c>
      <c r="B29" s="1222"/>
      <c r="C29" s="665">
        <v>164.5</v>
      </c>
      <c r="D29" s="666">
        <v>9986</v>
      </c>
      <c r="E29" s="667">
        <v>5.4</v>
      </c>
      <c r="F29" s="668" t="s">
        <v>2</v>
      </c>
      <c r="G29" s="669">
        <v>146.6</v>
      </c>
      <c r="H29" s="666">
        <v>9757</v>
      </c>
      <c r="I29" s="667">
        <f t="shared" si="60"/>
        <v>-2.2932104946925658</v>
      </c>
      <c r="J29" s="668" t="s">
        <v>2</v>
      </c>
      <c r="K29" s="669">
        <v>154.5</v>
      </c>
      <c r="L29" s="666">
        <v>10997</v>
      </c>
      <c r="M29" s="670">
        <f t="shared" si="61"/>
        <v>12.708824433739885</v>
      </c>
      <c r="N29" s="671" t="s">
        <v>2</v>
      </c>
      <c r="O29" s="669">
        <v>177.1</v>
      </c>
      <c r="P29" s="666">
        <v>13341</v>
      </c>
      <c r="Q29" s="667">
        <f t="shared" si="62"/>
        <v>21.314904064744923</v>
      </c>
      <c r="R29" s="668" t="s">
        <v>2</v>
      </c>
      <c r="S29" s="672">
        <v>202.8</v>
      </c>
      <c r="T29" s="673">
        <v>17193</v>
      </c>
      <c r="U29" s="674">
        <f t="shared" si="63"/>
        <v>28.873397796267142</v>
      </c>
      <c r="V29" s="675" t="s">
        <v>2</v>
      </c>
      <c r="W29" s="676">
        <v>189.3</v>
      </c>
      <c r="X29" s="677">
        <v>16698</v>
      </c>
      <c r="Y29" s="678">
        <f t="shared" si="64"/>
        <v>-2.8790786948176605</v>
      </c>
      <c r="Z29" s="679" t="s">
        <v>2</v>
      </c>
      <c r="AA29" s="676">
        <v>174.3</v>
      </c>
      <c r="AB29" s="677">
        <v>16137</v>
      </c>
      <c r="AC29" s="678">
        <f t="shared" si="65"/>
        <v>-3.359683794466406</v>
      </c>
      <c r="AD29" s="679" t="s">
        <v>2</v>
      </c>
      <c r="AE29" s="680">
        <v>205.5</v>
      </c>
      <c r="AF29" s="677">
        <v>19625</v>
      </c>
      <c r="AG29" s="667">
        <f t="shared" si="66"/>
        <v>21.614922228419164</v>
      </c>
      <c r="AH29" s="668" t="s">
        <v>2</v>
      </c>
      <c r="AI29" s="676">
        <v>165.9</v>
      </c>
      <c r="AJ29" s="677">
        <v>15677</v>
      </c>
      <c r="AK29" s="678">
        <f t="shared" si="67"/>
        <v>-20.117197452229295</v>
      </c>
      <c r="AL29" s="679" t="s">
        <v>2</v>
      </c>
      <c r="AM29" s="680">
        <v>103.6</v>
      </c>
      <c r="AN29" s="677">
        <v>9143</v>
      </c>
      <c r="AO29" s="678">
        <f t="shared" si="68"/>
        <v>-41.67889264527652</v>
      </c>
      <c r="AP29" s="681" t="s">
        <v>2</v>
      </c>
      <c r="AQ29" s="676">
        <v>76.099999999999994</v>
      </c>
      <c r="AR29" s="677">
        <v>7396</v>
      </c>
      <c r="AS29" s="678">
        <f t="shared" si="69"/>
        <v>-19.107513945094613</v>
      </c>
      <c r="AT29" s="679" t="s">
        <v>2</v>
      </c>
      <c r="AU29" s="676">
        <v>50.1</v>
      </c>
      <c r="AV29" s="677">
        <v>4960</v>
      </c>
      <c r="AW29" s="678">
        <f t="shared" si="70"/>
        <v>-32.936722552731204</v>
      </c>
      <c r="AX29" s="679" t="s">
        <v>2</v>
      </c>
      <c r="AY29" s="682">
        <v>25.1</v>
      </c>
      <c r="AZ29" s="677">
        <v>2530</v>
      </c>
      <c r="BA29" s="678">
        <f t="shared" si="71"/>
        <v>-48.991935483870961</v>
      </c>
      <c r="BB29" s="679" t="s">
        <v>2</v>
      </c>
      <c r="BC29" s="683">
        <v>7.2</v>
      </c>
      <c r="BD29" s="677">
        <v>678</v>
      </c>
      <c r="BE29" s="678">
        <f t="shared" si="72"/>
        <v>-73.201581027667984</v>
      </c>
      <c r="BF29" s="681" t="s">
        <v>2</v>
      </c>
      <c r="BG29" s="682">
        <v>2.2000000000000002</v>
      </c>
      <c r="BH29" s="677">
        <v>208</v>
      </c>
      <c r="BI29" s="678">
        <f t="shared" si="73"/>
        <v>-69.321533923303832</v>
      </c>
      <c r="BJ29" s="679" t="s">
        <v>2</v>
      </c>
      <c r="BK29" s="684">
        <v>1.3</v>
      </c>
      <c r="BL29" s="677">
        <v>114</v>
      </c>
      <c r="BM29" s="667">
        <f t="shared" si="74"/>
        <v>-45.192307692307686</v>
      </c>
      <c r="BN29" s="668" t="s">
        <v>2</v>
      </c>
      <c r="BO29" s="682">
        <v>0.2</v>
      </c>
      <c r="BP29" s="685">
        <v>18</v>
      </c>
      <c r="BQ29" s="667">
        <f t="shared" si="75"/>
        <v>-84.210526315789465</v>
      </c>
      <c r="BR29" s="686" t="s">
        <v>2</v>
      </c>
      <c r="BS29" s="687" t="s">
        <v>0</v>
      </c>
      <c r="BT29" s="688" t="s">
        <v>0</v>
      </c>
      <c r="BU29" s="668" t="s">
        <v>1</v>
      </c>
      <c r="BV29" s="686" t="s">
        <v>2</v>
      </c>
      <c r="BW29" s="689" t="s">
        <v>0</v>
      </c>
      <c r="BX29" s="653" t="s">
        <v>0</v>
      </c>
      <c r="BY29" s="653" t="s">
        <v>0</v>
      </c>
      <c r="BZ29" s="653" t="s">
        <v>0</v>
      </c>
      <c r="CA29" s="653" t="s">
        <v>0</v>
      </c>
      <c r="CB29" s="668" t="s">
        <v>1</v>
      </c>
      <c r="CC29" s="668" t="s">
        <v>2</v>
      </c>
      <c r="CD29" s="690" t="s">
        <v>0</v>
      </c>
      <c r="CE29" s="668" t="s">
        <v>1</v>
      </c>
      <c r="CF29" s="688" t="s">
        <v>0</v>
      </c>
      <c r="CG29" s="668" t="s">
        <v>2</v>
      </c>
      <c r="CH29" s="688" t="s">
        <v>0</v>
      </c>
      <c r="CI29" s="668" t="s">
        <v>1</v>
      </c>
      <c r="CJ29" s="653" t="s">
        <v>0</v>
      </c>
      <c r="CK29" s="668" t="s">
        <v>1</v>
      </c>
      <c r="CL29" s="653" t="s">
        <v>0</v>
      </c>
      <c r="CM29" s="668" t="s">
        <v>1</v>
      </c>
      <c r="CN29" s="686" t="s">
        <v>2</v>
      </c>
      <c r="CO29" s="689" t="s">
        <v>0</v>
      </c>
      <c r="CP29" s="668" t="s">
        <v>1</v>
      </c>
      <c r="CQ29" s="653" t="s">
        <v>0</v>
      </c>
      <c r="CR29" s="691" t="s">
        <v>1</v>
      </c>
      <c r="CS29" s="653" t="s">
        <v>0</v>
      </c>
      <c r="CT29" s="691" t="s">
        <v>1</v>
      </c>
      <c r="CU29" s="653" t="s">
        <v>0</v>
      </c>
      <c r="CV29" s="691" t="s">
        <v>1</v>
      </c>
      <c r="CW29" s="653" t="s">
        <v>0</v>
      </c>
      <c r="CX29" s="668" t="s">
        <v>1</v>
      </c>
      <c r="CY29" s="668" t="s">
        <v>2</v>
      </c>
      <c r="CZ29" s="690" t="s">
        <v>0</v>
      </c>
      <c r="DA29" s="691" t="s">
        <v>1</v>
      </c>
      <c r="DB29" s="653" t="s">
        <v>0</v>
      </c>
      <c r="DC29" s="691" t="s">
        <v>2</v>
      </c>
      <c r="DD29" s="653" t="s">
        <v>0</v>
      </c>
      <c r="DE29" s="691" t="s">
        <v>1</v>
      </c>
      <c r="DF29" s="653" t="s">
        <v>0</v>
      </c>
      <c r="DG29" s="691" t="s">
        <v>1</v>
      </c>
      <c r="DH29" s="653" t="s">
        <v>0</v>
      </c>
      <c r="DI29" s="668" t="s">
        <v>1</v>
      </c>
      <c r="DJ29" s="686" t="s">
        <v>2</v>
      </c>
      <c r="DK29" s="689" t="s">
        <v>0</v>
      </c>
      <c r="DL29" s="691" t="s">
        <v>1</v>
      </c>
      <c r="DM29" s="653" t="s">
        <v>0</v>
      </c>
      <c r="DN29" s="691" t="s">
        <v>1</v>
      </c>
      <c r="DO29" s="653" t="s">
        <v>0</v>
      </c>
      <c r="DP29" s="691" t="s">
        <v>1</v>
      </c>
      <c r="DQ29" s="653" t="s">
        <v>0</v>
      </c>
      <c r="DR29" s="691" t="s">
        <v>1</v>
      </c>
      <c r="DS29" s="653" t="s">
        <v>0</v>
      </c>
      <c r="DT29" s="668" t="s">
        <v>1</v>
      </c>
      <c r="DU29" s="668" t="s">
        <v>2</v>
      </c>
      <c r="DV29" s="690" t="s">
        <v>0</v>
      </c>
      <c r="DW29" s="691" t="s">
        <v>1</v>
      </c>
      <c r="DX29" s="653" t="s">
        <v>0</v>
      </c>
      <c r="DY29" s="691" t="s">
        <v>1</v>
      </c>
      <c r="DZ29" s="649" t="s">
        <v>0</v>
      </c>
      <c r="EA29" s="668" t="s">
        <v>1</v>
      </c>
      <c r="EB29" s="653" t="s">
        <v>0</v>
      </c>
      <c r="EC29" s="691" t="s">
        <v>1</v>
      </c>
      <c r="ED29" s="653" t="s">
        <v>0</v>
      </c>
      <c r="EE29" s="668" t="s">
        <v>1</v>
      </c>
      <c r="EF29" s="686" t="s">
        <v>2</v>
      </c>
      <c r="EG29" s="690" t="s">
        <v>0</v>
      </c>
      <c r="EH29" s="691" t="s">
        <v>1</v>
      </c>
      <c r="EI29" s="688" t="s">
        <v>0</v>
      </c>
      <c r="EJ29" s="691" t="s">
        <v>1</v>
      </c>
      <c r="EK29" s="653" t="s">
        <v>0</v>
      </c>
      <c r="EL29" s="691" t="s">
        <v>1</v>
      </c>
      <c r="EM29" s="649" t="s">
        <v>0</v>
      </c>
      <c r="EN29" s="691" t="s">
        <v>1</v>
      </c>
      <c r="EO29" s="653" t="s">
        <v>0</v>
      </c>
      <c r="EP29" s="668" t="s">
        <v>1</v>
      </c>
      <c r="EQ29" s="686" t="s">
        <v>2</v>
      </c>
      <c r="ER29" s="690" t="s">
        <v>0</v>
      </c>
      <c r="ES29" s="691" t="s">
        <v>1</v>
      </c>
      <c r="ET29" s="842" t="s">
        <v>0</v>
      </c>
      <c r="EU29" s="691" t="s">
        <v>1</v>
      </c>
      <c r="EV29" s="868" t="s">
        <v>0</v>
      </c>
      <c r="EW29" s="691" t="s">
        <v>1</v>
      </c>
      <c r="EX29" s="649" t="s">
        <v>0</v>
      </c>
      <c r="EY29" s="691" t="s">
        <v>1</v>
      </c>
      <c r="EZ29" s="653" t="s">
        <v>0</v>
      </c>
      <c r="FA29" s="668" t="s">
        <v>1</v>
      </c>
      <c r="FB29" s="686" t="s">
        <v>2</v>
      </c>
      <c r="FC29" s="1075" t="s">
        <v>0</v>
      </c>
      <c r="FD29" s="668" t="s">
        <v>1</v>
      </c>
      <c r="FE29" s="912" t="s">
        <v>0</v>
      </c>
      <c r="FF29" s="668" t="s">
        <v>1</v>
      </c>
      <c r="FG29" s="969" t="s">
        <v>0</v>
      </c>
      <c r="FH29" s="668" t="s">
        <v>1</v>
      </c>
      <c r="FI29" s="653" t="s">
        <v>0</v>
      </c>
      <c r="FJ29" s="691" t="s">
        <v>1</v>
      </c>
      <c r="FK29" s="653" t="s">
        <v>0</v>
      </c>
      <c r="FL29" s="668" t="s">
        <v>1</v>
      </c>
      <c r="FM29" s="686" t="s">
        <v>2</v>
      </c>
      <c r="FN29" s="1016" t="s">
        <v>0</v>
      </c>
      <c r="FO29" s="668" t="s">
        <v>1</v>
      </c>
      <c r="FP29" s="1063" t="s">
        <v>0</v>
      </c>
      <c r="FQ29" s="668" t="s">
        <v>1</v>
      </c>
      <c r="FR29" s="1056" t="s">
        <v>0</v>
      </c>
      <c r="FS29" s="668" t="s">
        <v>1</v>
      </c>
      <c r="FT29" s="1102" t="s">
        <v>0</v>
      </c>
      <c r="FU29" s="691" t="s">
        <v>1</v>
      </c>
      <c r="FV29" s="653" t="s">
        <v>0</v>
      </c>
      <c r="FW29" s="668" t="s">
        <v>1</v>
      </c>
      <c r="FX29" s="686" t="s">
        <v>2</v>
      </c>
      <c r="FY29" s="1112" t="s">
        <v>0</v>
      </c>
      <c r="FZ29" s="686" t="s">
        <v>1</v>
      </c>
    </row>
    <row r="30" spans="1:182" ht="20.100000000000001" customHeight="1">
      <c r="A30" s="1223"/>
      <c r="B30" s="1222"/>
      <c r="C30" s="665">
        <v>164.4</v>
      </c>
      <c r="D30" s="666">
        <v>9743</v>
      </c>
      <c r="E30" s="667">
        <v>5.3</v>
      </c>
      <c r="F30" s="667">
        <f>(D30/D$36)*100</f>
        <v>3.4508039951831124</v>
      </c>
      <c r="G30" s="669">
        <v>146.5</v>
      </c>
      <c r="H30" s="666">
        <v>9486</v>
      </c>
      <c r="I30" s="667">
        <f t="shared" si="60"/>
        <v>-2.6377912347326338</v>
      </c>
      <c r="J30" s="667">
        <f>(H30/H$36)*100</f>
        <v>3.9394342098705959</v>
      </c>
      <c r="K30" s="669">
        <v>154.30000000000001</v>
      </c>
      <c r="L30" s="666">
        <v>10424</v>
      </c>
      <c r="M30" s="670">
        <f t="shared" si="61"/>
        <v>9.8882563778199373</v>
      </c>
      <c r="N30" s="670">
        <f>(L30/L$36)*100</f>
        <v>5.3811288807210627</v>
      </c>
      <c r="O30" s="669">
        <v>176.9</v>
      </c>
      <c r="P30" s="666">
        <v>12931</v>
      </c>
      <c r="Q30" s="667">
        <f t="shared" si="62"/>
        <v>24.050268610897916</v>
      </c>
      <c r="R30" s="667">
        <f>(P30/P$36)*100</f>
        <v>6.8859198355601237</v>
      </c>
      <c r="S30" s="672">
        <v>202.7</v>
      </c>
      <c r="T30" s="673">
        <v>16767</v>
      </c>
      <c r="U30" s="674">
        <f t="shared" si="63"/>
        <v>29.665145773722056</v>
      </c>
      <c r="V30" s="692">
        <f>(T30/T$36)*100</f>
        <v>7.122750085864249</v>
      </c>
      <c r="W30" s="676">
        <v>189.3</v>
      </c>
      <c r="X30" s="677">
        <v>16242</v>
      </c>
      <c r="Y30" s="678">
        <f t="shared" si="64"/>
        <v>-3.1311504741456386</v>
      </c>
      <c r="Z30" s="693">
        <f>(X30/X$36)*100</f>
        <v>5.7476511492117419</v>
      </c>
      <c r="AA30" s="676">
        <v>174.3</v>
      </c>
      <c r="AB30" s="677">
        <v>15749</v>
      </c>
      <c r="AC30" s="678">
        <f t="shared" si="65"/>
        <v>-3.0353404753109214</v>
      </c>
      <c r="AD30" s="693">
        <f>(AB30/AB$36)*100</f>
        <v>4.3239280782145295</v>
      </c>
      <c r="AE30" s="680">
        <v>205.5</v>
      </c>
      <c r="AF30" s="677">
        <v>19345</v>
      </c>
      <c r="AG30" s="667">
        <f t="shared" si="66"/>
        <v>22.833195758460857</v>
      </c>
      <c r="AH30" s="667">
        <f>(AF30/AF$36)*100</f>
        <v>6.0676490330027413</v>
      </c>
      <c r="AI30" s="676">
        <v>165.9</v>
      </c>
      <c r="AJ30" s="677">
        <v>15428</v>
      </c>
      <c r="AK30" s="678">
        <f t="shared" si="67"/>
        <v>-20.248126130783149</v>
      </c>
      <c r="AL30" s="693">
        <f>(AJ30/AJ$36)*100</f>
        <v>5.3821358302052662</v>
      </c>
      <c r="AM30" s="680">
        <v>103.5</v>
      </c>
      <c r="AN30" s="677">
        <v>8979</v>
      </c>
      <c r="AO30" s="678">
        <f t="shared" si="68"/>
        <v>-41.80062224526835</v>
      </c>
      <c r="AP30" s="678">
        <f>(AN30/AN$36)*100</f>
        <v>3.471110801846311</v>
      </c>
      <c r="AQ30" s="676">
        <v>76.099999999999994</v>
      </c>
      <c r="AR30" s="677">
        <v>7237</v>
      </c>
      <c r="AS30" s="678">
        <f t="shared" si="69"/>
        <v>-19.400824145227759</v>
      </c>
      <c r="AT30" s="693">
        <f>(AR30/AR$36)*100</f>
        <v>2.6107503607503606</v>
      </c>
      <c r="AU30" s="676">
        <v>50</v>
      </c>
      <c r="AV30" s="677">
        <v>4800</v>
      </c>
      <c r="AW30" s="678">
        <f t="shared" si="70"/>
        <v>-33.674174381649856</v>
      </c>
      <c r="AX30" s="693">
        <f>(AV30/AV$36)*100</f>
        <v>1.8726080358292336</v>
      </c>
      <c r="AY30" s="676">
        <v>25</v>
      </c>
      <c r="AZ30" s="677">
        <v>2288</v>
      </c>
      <c r="BA30" s="678">
        <f t="shared" si="71"/>
        <v>-52.333333333333329</v>
      </c>
      <c r="BB30" s="693">
        <f>(AZ30/AZ$36)*100</f>
        <v>0.89531330095909656</v>
      </c>
      <c r="BC30" s="680">
        <v>7.2</v>
      </c>
      <c r="BD30" s="677">
        <v>608</v>
      </c>
      <c r="BE30" s="678">
        <f t="shared" si="72"/>
        <v>-73.426573426573427</v>
      </c>
      <c r="BF30" s="678">
        <f>(BD30/BD$36)*100</f>
        <v>0.25171605766284955</v>
      </c>
      <c r="BG30" s="676">
        <v>2.2000000000000002</v>
      </c>
      <c r="BH30" s="677">
        <v>188</v>
      </c>
      <c r="BI30" s="678">
        <f t="shared" si="73"/>
        <v>-69.078947368421055</v>
      </c>
      <c r="BJ30" s="693">
        <f>(BH30/BH$36)*100</f>
        <v>7.6908601490717793E-2</v>
      </c>
      <c r="BK30" s="694">
        <v>1.3</v>
      </c>
      <c r="BL30" s="677">
        <v>114</v>
      </c>
      <c r="BM30" s="667">
        <f t="shared" si="74"/>
        <v>-39.361702127659569</v>
      </c>
      <c r="BN30" s="667">
        <f>(BL30/BL$36)*100</f>
        <v>5.0175393810821166E-2</v>
      </c>
      <c r="BO30" s="676">
        <v>0.2</v>
      </c>
      <c r="BP30" s="677">
        <v>18</v>
      </c>
      <c r="BQ30" s="667">
        <f t="shared" si="75"/>
        <v>-84.210526315789465</v>
      </c>
      <c r="BR30" s="695">
        <f>(BP30/BP$36)*100</f>
        <v>7.5963790593150601E-3</v>
      </c>
      <c r="BS30" s="696" t="s">
        <v>0</v>
      </c>
      <c r="BT30" s="688" t="s">
        <v>0</v>
      </c>
      <c r="BU30" s="668" t="s">
        <v>1</v>
      </c>
      <c r="BV30" s="686" t="s">
        <v>2</v>
      </c>
      <c r="BW30" s="689" t="s">
        <v>0</v>
      </c>
      <c r="BX30" s="659" t="s">
        <v>0</v>
      </c>
      <c r="BY30" s="659" t="s">
        <v>0</v>
      </c>
      <c r="BZ30" s="659" t="s">
        <v>0</v>
      </c>
      <c r="CA30" s="659" t="s">
        <v>0</v>
      </c>
      <c r="CB30" s="668" t="s">
        <v>1</v>
      </c>
      <c r="CC30" s="668" t="s">
        <v>1</v>
      </c>
      <c r="CD30" s="690" t="s">
        <v>0</v>
      </c>
      <c r="CE30" s="668" t="s">
        <v>1</v>
      </c>
      <c r="CF30" s="697" t="s">
        <v>0</v>
      </c>
      <c r="CG30" s="668" t="s">
        <v>1</v>
      </c>
      <c r="CH30" s="697" t="s">
        <v>0</v>
      </c>
      <c r="CI30" s="662" t="s">
        <v>1</v>
      </c>
      <c r="CJ30" s="659" t="s">
        <v>0</v>
      </c>
      <c r="CK30" s="668" t="s">
        <v>1</v>
      </c>
      <c r="CL30" s="659" t="s">
        <v>0</v>
      </c>
      <c r="CM30" s="668" t="s">
        <v>1</v>
      </c>
      <c r="CN30" s="686" t="s">
        <v>1</v>
      </c>
      <c r="CO30" s="689" t="s">
        <v>0</v>
      </c>
      <c r="CP30" s="668" t="s">
        <v>1</v>
      </c>
      <c r="CQ30" s="659" t="s">
        <v>0</v>
      </c>
      <c r="CR30" s="691" t="s">
        <v>1</v>
      </c>
      <c r="CS30" s="659" t="s">
        <v>0</v>
      </c>
      <c r="CT30" s="691" t="s">
        <v>1</v>
      </c>
      <c r="CU30" s="659" t="s">
        <v>0</v>
      </c>
      <c r="CV30" s="691" t="s">
        <v>1</v>
      </c>
      <c r="CW30" s="659" t="s">
        <v>0</v>
      </c>
      <c r="CX30" s="668" t="s">
        <v>1</v>
      </c>
      <c r="CY30" s="668" t="s">
        <v>1</v>
      </c>
      <c r="CZ30" s="690" t="s">
        <v>0</v>
      </c>
      <c r="DA30" s="691" t="s">
        <v>1</v>
      </c>
      <c r="DB30" s="659" t="s">
        <v>0</v>
      </c>
      <c r="DC30" s="691" t="s">
        <v>1</v>
      </c>
      <c r="DD30" s="659" t="s">
        <v>0</v>
      </c>
      <c r="DE30" s="691" t="s">
        <v>1</v>
      </c>
      <c r="DF30" s="659" t="s">
        <v>0</v>
      </c>
      <c r="DG30" s="691" t="s">
        <v>1</v>
      </c>
      <c r="DH30" s="659" t="s">
        <v>0</v>
      </c>
      <c r="DI30" s="668" t="s">
        <v>1</v>
      </c>
      <c r="DJ30" s="686" t="s">
        <v>1</v>
      </c>
      <c r="DK30" s="689" t="s">
        <v>0</v>
      </c>
      <c r="DL30" s="691" t="s">
        <v>1</v>
      </c>
      <c r="DM30" s="659" t="s">
        <v>0</v>
      </c>
      <c r="DN30" s="691" t="s">
        <v>1</v>
      </c>
      <c r="DO30" s="659" t="s">
        <v>0</v>
      </c>
      <c r="DP30" s="691" t="s">
        <v>1</v>
      </c>
      <c r="DQ30" s="659" t="s">
        <v>0</v>
      </c>
      <c r="DR30" s="691" t="s">
        <v>1</v>
      </c>
      <c r="DS30" s="659" t="s">
        <v>0</v>
      </c>
      <c r="DT30" s="668" t="s">
        <v>1</v>
      </c>
      <c r="DU30" s="668" t="s">
        <v>1</v>
      </c>
      <c r="DV30" s="690" t="s">
        <v>0</v>
      </c>
      <c r="DW30" s="691" t="s">
        <v>1</v>
      </c>
      <c r="DX30" s="659" t="s">
        <v>0</v>
      </c>
      <c r="DY30" s="691" t="s">
        <v>1</v>
      </c>
      <c r="DZ30" s="658" t="s">
        <v>0</v>
      </c>
      <c r="EA30" s="668" t="s">
        <v>1</v>
      </c>
      <c r="EB30" s="659" t="s">
        <v>0</v>
      </c>
      <c r="EC30" s="691" t="s">
        <v>1</v>
      </c>
      <c r="ED30" s="659" t="s">
        <v>0</v>
      </c>
      <c r="EE30" s="668" t="s">
        <v>1</v>
      </c>
      <c r="EF30" s="686" t="s">
        <v>1</v>
      </c>
      <c r="EG30" s="690" t="s">
        <v>0</v>
      </c>
      <c r="EH30" s="691" t="s">
        <v>1</v>
      </c>
      <c r="EI30" s="697" t="s">
        <v>0</v>
      </c>
      <c r="EJ30" s="691" t="s">
        <v>1</v>
      </c>
      <c r="EK30" s="659" t="s">
        <v>0</v>
      </c>
      <c r="EL30" s="691" t="s">
        <v>1</v>
      </c>
      <c r="EM30" s="658" t="s">
        <v>0</v>
      </c>
      <c r="EN30" s="691" t="s">
        <v>1</v>
      </c>
      <c r="EO30" s="659" t="s">
        <v>0</v>
      </c>
      <c r="EP30" s="668" t="s">
        <v>1</v>
      </c>
      <c r="EQ30" s="686" t="s">
        <v>1</v>
      </c>
      <c r="ER30" s="690" t="s">
        <v>0</v>
      </c>
      <c r="ES30" s="691" t="s">
        <v>1</v>
      </c>
      <c r="ET30" s="842" t="s">
        <v>0</v>
      </c>
      <c r="EU30" s="691" t="s">
        <v>1</v>
      </c>
      <c r="EV30" s="868" t="s">
        <v>0</v>
      </c>
      <c r="EW30" s="691" t="s">
        <v>1</v>
      </c>
      <c r="EX30" s="658" t="s">
        <v>0</v>
      </c>
      <c r="EY30" s="691" t="s">
        <v>1</v>
      </c>
      <c r="EZ30" s="659" t="s">
        <v>0</v>
      </c>
      <c r="FA30" s="668" t="s">
        <v>1</v>
      </c>
      <c r="FB30" s="686" t="s">
        <v>1</v>
      </c>
      <c r="FC30" s="1075" t="s">
        <v>0</v>
      </c>
      <c r="FD30" s="668" t="s">
        <v>1</v>
      </c>
      <c r="FE30" s="697" t="s">
        <v>0</v>
      </c>
      <c r="FF30" s="668" t="s">
        <v>1</v>
      </c>
      <c r="FG30" s="969" t="s">
        <v>0</v>
      </c>
      <c r="FH30" s="668" t="s">
        <v>1</v>
      </c>
      <c r="FI30" s="659" t="s">
        <v>0</v>
      </c>
      <c r="FJ30" s="691" t="s">
        <v>1</v>
      </c>
      <c r="FK30" s="659" t="s">
        <v>0</v>
      </c>
      <c r="FL30" s="668" t="s">
        <v>1</v>
      </c>
      <c r="FM30" s="686" t="s">
        <v>1</v>
      </c>
      <c r="FN30" s="1016" t="s">
        <v>0</v>
      </c>
      <c r="FO30" s="668" t="s">
        <v>1</v>
      </c>
      <c r="FP30" s="1064" t="s">
        <v>0</v>
      </c>
      <c r="FQ30" s="668" t="s">
        <v>1</v>
      </c>
      <c r="FR30" s="1056" t="s">
        <v>0</v>
      </c>
      <c r="FS30" s="668" t="s">
        <v>1</v>
      </c>
      <c r="FT30" s="1103" t="s">
        <v>0</v>
      </c>
      <c r="FU30" s="691" t="s">
        <v>1</v>
      </c>
      <c r="FV30" s="659" t="s">
        <v>0</v>
      </c>
      <c r="FW30" s="668" t="s">
        <v>1</v>
      </c>
      <c r="FX30" s="686" t="s">
        <v>1</v>
      </c>
      <c r="FY30" s="1112" t="s">
        <v>0</v>
      </c>
      <c r="FZ30" s="686" t="s">
        <v>1</v>
      </c>
    </row>
    <row r="31" spans="1:182" ht="20.100000000000001" customHeight="1">
      <c r="A31" s="1245" t="s">
        <v>62</v>
      </c>
      <c r="B31" s="1246"/>
      <c r="C31" s="698">
        <v>2.5</v>
      </c>
      <c r="D31" s="699">
        <v>337</v>
      </c>
      <c r="E31" s="698">
        <v>48.5</v>
      </c>
      <c r="F31" s="638" t="s">
        <v>2</v>
      </c>
      <c r="G31" s="700">
        <v>6.2</v>
      </c>
      <c r="H31" s="636">
        <v>844</v>
      </c>
      <c r="I31" s="637">
        <f t="shared" si="60"/>
        <v>150.44510385756675</v>
      </c>
      <c r="J31" s="638" t="s">
        <v>2</v>
      </c>
      <c r="K31" s="700">
        <v>7.3</v>
      </c>
      <c r="L31" s="636">
        <v>985</v>
      </c>
      <c r="M31" s="640">
        <f t="shared" si="61"/>
        <v>16.706161137440766</v>
      </c>
      <c r="N31" s="641" t="s">
        <v>2</v>
      </c>
      <c r="O31" s="700">
        <v>8.4</v>
      </c>
      <c r="P31" s="636">
        <v>1134</v>
      </c>
      <c r="Q31" s="637">
        <f t="shared" si="62"/>
        <v>15.126903553299487</v>
      </c>
      <c r="R31" s="638" t="s">
        <v>2</v>
      </c>
      <c r="S31" s="701">
        <v>8.6999999999999993</v>
      </c>
      <c r="T31" s="642">
        <v>1207</v>
      </c>
      <c r="U31" s="643">
        <f t="shared" si="63"/>
        <v>6.4373897707231009</v>
      </c>
      <c r="V31" s="644" t="s">
        <v>2</v>
      </c>
      <c r="W31" s="702">
        <v>7.3</v>
      </c>
      <c r="X31" s="646">
        <v>1019</v>
      </c>
      <c r="Y31" s="647">
        <f t="shared" si="64"/>
        <v>-15.575807787903894</v>
      </c>
      <c r="Z31" s="648" t="s">
        <v>2</v>
      </c>
      <c r="AA31" s="702">
        <v>6.9</v>
      </c>
      <c r="AB31" s="646">
        <v>963</v>
      </c>
      <c r="AC31" s="647">
        <f t="shared" si="65"/>
        <v>-5.4955839057899913</v>
      </c>
      <c r="AD31" s="648" t="s">
        <v>2</v>
      </c>
      <c r="AE31" s="703">
        <v>5.0999999999999996</v>
      </c>
      <c r="AF31" s="646">
        <v>733</v>
      </c>
      <c r="AG31" s="637">
        <f t="shared" si="66"/>
        <v>-23.88369678089304</v>
      </c>
      <c r="AH31" s="638" t="s">
        <v>2</v>
      </c>
      <c r="AI31" s="702">
        <v>4.5</v>
      </c>
      <c r="AJ31" s="646">
        <v>692</v>
      </c>
      <c r="AK31" s="647">
        <f t="shared" si="67"/>
        <v>-5.5934515688949471</v>
      </c>
      <c r="AL31" s="648" t="s">
        <v>2</v>
      </c>
      <c r="AM31" s="703">
        <v>3.3</v>
      </c>
      <c r="AN31" s="646">
        <v>526</v>
      </c>
      <c r="AO31" s="647">
        <f t="shared" si="68"/>
        <v>-23.988439306358377</v>
      </c>
      <c r="AP31" s="651" t="s">
        <v>2</v>
      </c>
      <c r="AQ31" s="702">
        <v>3.4</v>
      </c>
      <c r="AR31" s="646">
        <v>558</v>
      </c>
      <c r="AS31" s="647">
        <f t="shared" si="69"/>
        <v>6.083650190114076</v>
      </c>
      <c r="AT31" s="648" t="s">
        <v>2</v>
      </c>
      <c r="AU31" s="702">
        <v>6.2</v>
      </c>
      <c r="AV31" s="646">
        <v>1183</v>
      </c>
      <c r="AW31" s="647">
        <f t="shared" si="70"/>
        <v>112.00716845878138</v>
      </c>
      <c r="AX31" s="648" t="s">
        <v>2</v>
      </c>
      <c r="AY31" s="704">
        <v>5.9</v>
      </c>
      <c r="AZ31" s="705">
        <v>1185</v>
      </c>
      <c r="BA31" s="706">
        <f t="shared" si="71"/>
        <v>0.16906170752324368</v>
      </c>
      <c r="BB31" s="707" t="s">
        <v>2</v>
      </c>
      <c r="BC31" s="708">
        <v>6.5</v>
      </c>
      <c r="BD31" s="705">
        <v>1333</v>
      </c>
      <c r="BE31" s="706">
        <f t="shared" si="72"/>
        <v>12.489451476793256</v>
      </c>
      <c r="BF31" s="709" t="s">
        <v>2</v>
      </c>
      <c r="BG31" s="704">
        <v>7.7</v>
      </c>
      <c r="BH31" s="705">
        <v>1666</v>
      </c>
      <c r="BI31" s="706">
        <f t="shared" si="73"/>
        <v>24.981245311327839</v>
      </c>
      <c r="BJ31" s="707" t="s">
        <v>2</v>
      </c>
      <c r="BK31" s="710">
        <v>6</v>
      </c>
      <c r="BL31" s="705">
        <v>1297</v>
      </c>
      <c r="BM31" s="637">
        <f t="shared" si="74"/>
        <v>-22.148859543817522</v>
      </c>
      <c r="BN31" s="638" t="s">
        <v>2</v>
      </c>
      <c r="BO31" s="704">
        <v>4.5</v>
      </c>
      <c r="BP31" s="636">
        <v>999</v>
      </c>
      <c r="BQ31" s="637">
        <f t="shared" si="75"/>
        <v>-22.976098689282964</v>
      </c>
      <c r="BR31" s="652" t="s">
        <v>2</v>
      </c>
      <c r="BS31" s="704">
        <v>3.7</v>
      </c>
      <c r="BT31" s="636">
        <v>813</v>
      </c>
      <c r="BU31" s="637">
        <f t="shared" ref="BU31:BU36" si="79">(BT31/BP31-1)*100</f>
        <v>-18.618618618618619</v>
      </c>
      <c r="BV31" s="652" t="s">
        <v>2</v>
      </c>
      <c r="BW31" s="649" t="s">
        <v>0</v>
      </c>
      <c r="BX31" s="711">
        <v>456</v>
      </c>
      <c r="BY31" s="653" t="s">
        <v>0</v>
      </c>
      <c r="BZ31" s="711">
        <v>309</v>
      </c>
      <c r="CA31" s="677">
        <v>765</v>
      </c>
      <c r="CB31" s="637">
        <f t="shared" ref="CB31:CB36" si="80">(CA31/BT31-1)*100</f>
        <v>-5.9040590405904041</v>
      </c>
      <c r="CC31" s="638" t="s">
        <v>2</v>
      </c>
      <c r="CD31" s="650" t="s">
        <v>0</v>
      </c>
      <c r="CE31" s="638" t="s">
        <v>1</v>
      </c>
      <c r="CF31" s="711">
        <v>341</v>
      </c>
      <c r="CG31" s="637">
        <f>(CF31/BX31-1)*100</f>
        <v>-25.219298245614031</v>
      </c>
      <c r="CH31" s="712" t="s">
        <v>0</v>
      </c>
      <c r="CI31" s="668" t="s">
        <v>1</v>
      </c>
      <c r="CJ31" s="711">
        <v>226</v>
      </c>
      <c r="CK31" s="637">
        <f>(CJ31/BZ31-1)*100</f>
        <v>-26.860841423948223</v>
      </c>
      <c r="CL31" s="677">
        <v>567</v>
      </c>
      <c r="CM31" s="637">
        <f t="shared" ref="CM31:CM36" si="81">(CL31/CA31-1)*100</f>
        <v>-25.882352941176467</v>
      </c>
      <c r="CN31" s="652" t="s">
        <v>2</v>
      </c>
      <c r="CO31" s="649" t="s">
        <v>0</v>
      </c>
      <c r="CP31" s="638" t="s">
        <v>1</v>
      </c>
      <c r="CQ31" s="711">
        <v>212</v>
      </c>
      <c r="CR31" s="713">
        <f>(CQ31/CF31-1)*100</f>
        <v>-37.829912023460409</v>
      </c>
      <c r="CS31" s="653" t="s">
        <v>0</v>
      </c>
      <c r="CT31" s="654" t="s">
        <v>1</v>
      </c>
      <c r="CU31" s="711">
        <v>163</v>
      </c>
      <c r="CV31" s="713">
        <f>(CU31/CJ31-1)*100</f>
        <v>-27.876106194690266</v>
      </c>
      <c r="CW31" s="677">
        <v>375</v>
      </c>
      <c r="CX31" s="637">
        <f t="shared" ref="CX31:CX36" si="82">(CW31/CL31-1)*100</f>
        <v>-33.862433862433861</v>
      </c>
      <c r="CY31" s="638" t="s">
        <v>2</v>
      </c>
      <c r="CZ31" s="650" t="s">
        <v>0</v>
      </c>
      <c r="DA31" s="654" t="s">
        <v>1</v>
      </c>
      <c r="DB31" s="711">
        <v>178</v>
      </c>
      <c r="DC31" s="713">
        <f>(DB31/CQ31-1)*100</f>
        <v>-16.037735849056599</v>
      </c>
      <c r="DD31" s="653" t="s">
        <v>0</v>
      </c>
      <c r="DE31" s="654" t="s">
        <v>1</v>
      </c>
      <c r="DF31" s="711">
        <v>96</v>
      </c>
      <c r="DG31" s="713">
        <f>(DF31/CU31-1)*100</f>
        <v>-41.104294478527606</v>
      </c>
      <c r="DH31" s="677">
        <v>274</v>
      </c>
      <c r="DI31" s="637">
        <f t="shared" ref="DI31:DI36" si="83">(DH31/CW31-1)*100</f>
        <v>-26.93333333333333</v>
      </c>
      <c r="DJ31" s="652" t="s">
        <v>2</v>
      </c>
      <c r="DK31" s="649" t="s">
        <v>0</v>
      </c>
      <c r="DL31" s="654" t="s">
        <v>1</v>
      </c>
      <c r="DM31" s="711">
        <v>65</v>
      </c>
      <c r="DN31" s="713">
        <f>(DM31/DB31-1)*100</f>
        <v>-63.483146067415731</v>
      </c>
      <c r="DO31" s="653" t="s">
        <v>0</v>
      </c>
      <c r="DP31" s="654" t="s">
        <v>1</v>
      </c>
      <c r="DQ31" s="711">
        <v>55</v>
      </c>
      <c r="DR31" s="713">
        <f>(DQ31/DF31-1)*100</f>
        <v>-42.708333333333336</v>
      </c>
      <c r="DS31" s="677">
        <v>120</v>
      </c>
      <c r="DT31" s="637">
        <f t="shared" ref="DT31:DT36" si="84">(DS31/DH31-1)*100</f>
        <v>-56.20437956204379</v>
      </c>
      <c r="DU31" s="638" t="s">
        <v>2</v>
      </c>
      <c r="DV31" s="650" t="s">
        <v>0</v>
      </c>
      <c r="DW31" s="654" t="s">
        <v>1</v>
      </c>
      <c r="DX31" s="711">
        <v>49</v>
      </c>
      <c r="DY31" s="713">
        <f>(DX31/DM31-1)*100</f>
        <v>-24.615384615384617</v>
      </c>
      <c r="DZ31" s="653" t="s">
        <v>0</v>
      </c>
      <c r="EA31" s="638" t="s">
        <v>1</v>
      </c>
      <c r="EB31" s="711">
        <v>48</v>
      </c>
      <c r="EC31" s="713">
        <f>(EB31/DQ31-1)*100</f>
        <v>-12.727272727272732</v>
      </c>
      <c r="ED31" s="677">
        <f>+EB31+DX31</f>
        <v>97</v>
      </c>
      <c r="EE31" s="637">
        <f t="shared" ref="EE31:EE36" si="85">(ED31/DS31-1)*100</f>
        <v>-19.166666666666664</v>
      </c>
      <c r="EF31" s="652" t="s">
        <v>2</v>
      </c>
      <c r="EG31" s="650" t="s">
        <v>0</v>
      </c>
      <c r="EH31" s="654" t="s">
        <v>1</v>
      </c>
      <c r="EI31" s="711">
        <v>76</v>
      </c>
      <c r="EJ31" s="809">
        <f>(EI31/DX31-1)*100</f>
        <v>55.102040816326522</v>
      </c>
      <c r="EK31" s="653" t="s">
        <v>0</v>
      </c>
      <c r="EL31" s="654" t="s">
        <v>1</v>
      </c>
      <c r="EM31" s="814">
        <v>74</v>
      </c>
      <c r="EN31" s="713">
        <f>(EM31/EB31-1)*100</f>
        <v>54.166666666666671</v>
      </c>
      <c r="EO31" s="677">
        <f>+EM31+EI31</f>
        <v>150</v>
      </c>
      <c r="EP31" s="637">
        <f t="shared" ref="EP31:EP36" si="86">(EO31/ED31-1)*100</f>
        <v>54.639175257731964</v>
      </c>
      <c r="EQ31" s="652" t="s">
        <v>2</v>
      </c>
      <c r="ER31" s="650" t="s">
        <v>0</v>
      </c>
      <c r="ES31" s="654" t="s">
        <v>1</v>
      </c>
      <c r="ET31" s="851">
        <v>79</v>
      </c>
      <c r="EU31" s="654">
        <f>(ET31/EI31-1)*100</f>
        <v>3.9473684210526327</v>
      </c>
      <c r="EV31" s="869" t="s">
        <v>0</v>
      </c>
      <c r="EW31" s="654" t="s">
        <v>1</v>
      </c>
      <c r="EX31" s="814">
        <v>48</v>
      </c>
      <c r="EY31" s="713">
        <f>(EX31/EM31-1)*100</f>
        <v>-35.13513513513513</v>
      </c>
      <c r="EZ31" s="677">
        <v>128</v>
      </c>
      <c r="FA31" s="637">
        <f t="shared" ref="FA31:FA36" si="87">(EZ31/EO31-1)*100</f>
        <v>-14.666666666666661</v>
      </c>
      <c r="FB31" s="652" t="s">
        <v>2</v>
      </c>
      <c r="FC31" s="1073" t="s">
        <v>0</v>
      </c>
      <c r="FD31" s="638" t="s">
        <v>1</v>
      </c>
      <c r="FE31" s="851">
        <v>51</v>
      </c>
      <c r="FF31" s="915">
        <f>(FE31/ET31-1)*100</f>
        <v>-35.443037974683541</v>
      </c>
      <c r="FG31" s="967" t="s">
        <v>0</v>
      </c>
      <c r="FH31" s="638" t="s">
        <v>1</v>
      </c>
      <c r="FI31" s="851">
        <v>46</v>
      </c>
      <c r="FJ31" s="713">
        <f>(FI31/EX31-1)*100</f>
        <v>-4.1666666666666625</v>
      </c>
      <c r="FK31" s="677">
        <v>97</v>
      </c>
      <c r="FL31" s="637">
        <f t="shared" ref="FL31:FL36" si="88">(FK31/EZ31-1)*100</f>
        <v>-24.21875</v>
      </c>
      <c r="FM31" s="652" t="s">
        <v>2</v>
      </c>
      <c r="FN31" s="1014" t="s">
        <v>0</v>
      </c>
      <c r="FO31" s="638" t="s">
        <v>1</v>
      </c>
      <c r="FP31" s="851">
        <v>46</v>
      </c>
      <c r="FQ31" s="915">
        <f>(FP31/FE31-1)*100</f>
        <v>-9.8039215686274499</v>
      </c>
      <c r="FR31" s="1054" t="s">
        <v>0</v>
      </c>
      <c r="FS31" s="638" t="s">
        <v>1</v>
      </c>
      <c r="FT31" s="851">
        <v>42</v>
      </c>
      <c r="FU31" s="713">
        <f>(FT31/FI31-1)*100</f>
        <v>-8.6956521739130483</v>
      </c>
      <c r="FV31" s="677">
        <v>88</v>
      </c>
      <c r="FW31" s="637">
        <f t="shared" ref="FW31:FW36" si="89">(FV31/FK31-1)*100</f>
        <v>-9.2783505154639183</v>
      </c>
      <c r="FX31" s="652" t="s">
        <v>2</v>
      </c>
      <c r="FY31" s="1110" t="s">
        <v>0</v>
      </c>
      <c r="FZ31" s="652" t="s">
        <v>1</v>
      </c>
    </row>
    <row r="32" spans="1:182" ht="20.100000000000001" customHeight="1">
      <c r="A32" s="1247"/>
      <c r="B32" s="1248"/>
      <c r="C32" s="656" t="s">
        <v>0</v>
      </c>
      <c r="D32" s="714" t="s">
        <v>0</v>
      </c>
      <c r="E32" s="715" t="s">
        <v>2</v>
      </c>
      <c r="F32" s="715" t="s">
        <v>2</v>
      </c>
      <c r="G32" s="515" t="s">
        <v>0</v>
      </c>
      <c r="H32" s="714" t="s">
        <v>0</v>
      </c>
      <c r="I32" s="715" t="s">
        <v>2</v>
      </c>
      <c r="J32" s="715" t="s">
        <v>2</v>
      </c>
      <c r="K32" s="515" t="s">
        <v>0</v>
      </c>
      <c r="L32" s="714" t="s">
        <v>0</v>
      </c>
      <c r="M32" s="715" t="s">
        <v>2</v>
      </c>
      <c r="N32" s="715" t="s">
        <v>2</v>
      </c>
      <c r="O32" s="515" t="s">
        <v>0</v>
      </c>
      <c r="P32" s="714" t="s">
        <v>0</v>
      </c>
      <c r="Q32" s="715" t="s">
        <v>2</v>
      </c>
      <c r="R32" s="715" t="s">
        <v>2</v>
      </c>
      <c r="S32" s="437">
        <v>8.5</v>
      </c>
      <c r="T32" s="438">
        <v>1075</v>
      </c>
      <c r="U32" s="715" t="s">
        <v>2</v>
      </c>
      <c r="V32" s="440">
        <f>(T32/T$36)*100</f>
        <v>0.45666823774700704</v>
      </c>
      <c r="W32" s="441">
        <v>7.2</v>
      </c>
      <c r="X32" s="442">
        <v>889</v>
      </c>
      <c r="Y32" s="443">
        <f t="shared" si="64"/>
        <v>-17.302325581395351</v>
      </c>
      <c r="Z32" s="444">
        <f>(X32/X$36)*100</f>
        <v>0.31459560840101208</v>
      </c>
      <c r="AA32" s="441">
        <v>6.9</v>
      </c>
      <c r="AB32" s="442">
        <v>911</v>
      </c>
      <c r="AC32" s="443">
        <f t="shared" si="65"/>
        <v>2.4746906636670341</v>
      </c>
      <c r="AD32" s="444">
        <f>(AB32/AB$36)*100</f>
        <v>0.25011737121426353</v>
      </c>
      <c r="AE32" s="445">
        <v>5</v>
      </c>
      <c r="AF32" s="442">
        <v>688</v>
      </c>
      <c r="AG32" s="434">
        <f t="shared" si="66"/>
        <v>-24.478594950603728</v>
      </c>
      <c r="AH32" s="434">
        <f>(AF32/AF$36)*100</f>
        <v>0.21579439310963483</v>
      </c>
      <c r="AI32" s="441">
        <v>4.5</v>
      </c>
      <c r="AJ32" s="442">
        <v>661</v>
      </c>
      <c r="AK32" s="443">
        <f t="shared" si="67"/>
        <v>-3.9244186046511587</v>
      </c>
      <c r="AL32" s="444">
        <f>(AJ32/AJ$36)*100</f>
        <v>0.23059319314011414</v>
      </c>
      <c r="AM32" s="445">
        <v>3.3</v>
      </c>
      <c r="AN32" s="442">
        <v>506</v>
      </c>
      <c r="AO32" s="443">
        <f t="shared" si="68"/>
        <v>-23.449319213313156</v>
      </c>
      <c r="AP32" s="443">
        <f>(AN32/AN$36)*100</f>
        <v>0.19560998616040018</v>
      </c>
      <c r="AQ32" s="441">
        <v>3.4</v>
      </c>
      <c r="AR32" s="442">
        <v>529</v>
      </c>
      <c r="AS32" s="443">
        <f t="shared" si="69"/>
        <v>4.5454545454545414</v>
      </c>
      <c r="AT32" s="444">
        <f>(AR32/AR$36)*100</f>
        <v>0.19083694083694083</v>
      </c>
      <c r="AU32" s="441">
        <v>6.2</v>
      </c>
      <c r="AV32" s="442">
        <v>1172</v>
      </c>
      <c r="AW32" s="443">
        <f t="shared" si="70"/>
        <v>121.5500945179584</v>
      </c>
      <c r="AX32" s="444">
        <f>(AV32/AV$36)*100</f>
        <v>0.45722846208163792</v>
      </c>
      <c r="AY32" s="716">
        <v>5.9</v>
      </c>
      <c r="AZ32" s="447">
        <v>1175</v>
      </c>
      <c r="BA32" s="448">
        <f t="shared" si="71"/>
        <v>0.25597269624573205</v>
      </c>
      <c r="BB32" s="449">
        <f>(AZ32/AZ$36)*100</f>
        <v>0.45978720656771782</v>
      </c>
      <c r="BC32" s="717">
        <v>6.5</v>
      </c>
      <c r="BD32" s="447">
        <v>1332</v>
      </c>
      <c r="BE32" s="448">
        <f t="shared" si="72"/>
        <v>13.361702127659569</v>
      </c>
      <c r="BF32" s="452">
        <f>(BD32/BD$36)*100</f>
        <v>0.55145688948505855</v>
      </c>
      <c r="BG32" s="716">
        <v>7.7</v>
      </c>
      <c r="BH32" s="447">
        <v>1666</v>
      </c>
      <c r="BI32" s="448">
        <f t="shared" si="73"/>
        <v>25.07507507507507</v>
      </c>
      <c r="BJ32" s="449">
        <f>(BH32/BH$36)*100</f>
        <v>0.68154111746561619</v>
      </c>
      <c r="BK32" s="718">
        <v>6</v>
      </c>
      <c r="BL32" s="447">
        <v>1297</v>
      </c>
      <c r="BM32" s="434">
        <f t="shared" si="74"/>
        <v>-22.148859543817522</v>
      </c>
      <c r="BN32" s="434">
        <f>(BL32/BL$36)*100</f>
        <v>0.57085513835644774</v>
      </c>
      <c r="BO32" s="716">
        <v>4.5</v>
      </c>
      <c r="BP32" s="433">
        <v>999</v>
      </c>
      <c r="BQ32" s="434">
        <f t="shared" si="75"/>
        <v>-22.976098689282964</v>
      </c>
      <c r="BR32" s="453">
        <f>(BP32/BP$36)*100</f>
        <v>0.42159903779198582</v>
      </c>
      <c r="BS32" s="716">
        <v>3.7</v>
      </c>
      <c r="BT32" s="433">
        <v>813</v>
      </c>
      <c r="BU32" s="434">
        <f t="shared" si="79"/>
        <v>-18.618618618618619</v>
      </c>
      <c r="BV32" s="453">
        <f>(BT32/BT$36)*100</f>
        <v>0.3836407650164923</v>
      </c>
      <c r="BW32" s="719" t="s">
        <v>0</v>
      </c>
      <c r="BX32" s="720">
        <v>456</v>
      </c>
      <c r="BY32" s="721" t="s">
        <v>0</v>
      </c>
      <c r="BZ32" s="720">
        <v>309</v>
      </c>
      <c r="CA32" s="722">
        <v>765</v>
      </c>
      <c r="CB32" s="434">
        <f t="shared" si="80"/>
        <v>-5.9040590405904041</v>
      </c>
      <c r="CC32" s="434">
        <f>(CA32/CA$36)*100</f>
        <v>0.39064401297762713</v>
      </c>
      <c r="CD32" s="723" t="s">
        <v>0</v>
      </c>
      <c r="CE32" s="661" t="s">
        <v>1</v>
      </c>
      <c r="CF32" s="720">
        <v>341</v>
      </c>
      <c r="CG32" s="434">
        <f>(CF32/BX32-1)*100</f>
        <v>-25.219298245614031</v>
      </c>
      <c r="CH32" s="721" t="s">
        <v>0</v>
      </c>
      <c r="CI32" s="662" t="s">
        <v>1</v>
      </c>
      <c r="CJ32" s="720">
        <v>226</v>
      </c>
      <c r="CK32" s="434">
        <f>(CJ32/BZ32-1)*100</f>
        <v>-26.860841423948223</v>
      </c>
      <c r="CL32" s="722">
        <v>567</v>
      </c>
      <c r="CM32" s="434">
        <f t="shared" si="81"/>
        <v>-25.882352941176467</v>
      </c>
      <c r="CN32" s="453">
        <f>(CL32/CL$36)*100</f>
        <v>0.28703378157025278</v>
      </c>
      <c r="CO32" s="719" t="s">
        <v>0</v>
      </c>
      <c r="CP32" s="661" t="s">
        <v>1</v>
      </c>
      <c r="CQ32" s="720">
        <v>212</v>
      </c>
      <c r="CR32" s="451">
        <f>(CQ32/CF32-1)*100</f>
        <v>-37.829912023460409</v>
      </c>
      <c r="CS32" s="721" t="s">
        <v>0</v>
      </c>
      <c r="CT32" s="662" t="s">
        <v>1</v>
      </c>
      <c r="CU32" s="720">
        <v>163</v>
      </c>
      <c r="CV32" s="451">
        <f>(CU32/CJ32-1)*100</f>
        <v>-27.876106194690266</v>
      </c>
      <c r="CW32" s="722">
        <v>375</v>
      </c>
      <c r="CX32" s="434">
        <f t="shared" si="82"/>
        <v>-33.862433862433861</v>
      </c>
      <c r="CY32" s="434">
        <f>(CW32/CW$36)*100</f>
        <v>0.19408802100570616</v>
      </c>
      <c r="CZ32" s="723" t="s">
        <v>0</v>
      </c>
      <c r="DA32" s="662" t="s">
        <v>1</v>
      </c>
      <c r="DB32" s="720">
        <v>178</v>
      </c>
      <c r="DC32" s="451">
        <f>(DB32/CQ32-1)*100</f>
        <v>-16.037735849056599</v>
      </c>
      <c r="DD32" s="721" t="s">
        <v>0</v>
      </c>
      <c r="DE32" s="662" t="s">
        <v>1</v>
      </c>
      <c r="DF32" s="720">
        <v>96</v>
      </c>
      <c r="DG32" s="451">
        <f>(DF32/CU32-1)*100</f>
        <v>-41.104294478527606</v>
      </c>
      <c r="DH32" s="722">
        <v>274</v>
      </c>
      <c r="DI32" s="434">
        <f t="shared" si="83"/>
        <v>-26.93333333333333</v>
      </c>
      <c r="DJ32" s="453">
        <f>(DH32/DH$36)*100</f>
        <v>0.13880479970571816</v>
      </c>
      <c r="DK32" s="719" t="s">
        <v>0</v>
      </c>
      <c r="DL32" s="662" t="s">
        <v>1</v>
      </c>
      <c r="DM32" s="720">
        <v>65</v>
      </c>
      <c r="DN32" s="451">
        <f>(DM32/DB32-1)*100</f>
        <v>-63.483146067415731</v>
      </c>
      <c r="DO32" s="721" t="s">
        <v>0</v>
      </c>
      <c r="DP32" s="662" t="s">
        <v>1</v>
      </c>
      <c r="DQ32" s="720">
        <v>55</v>
      </c>
      <c r="DR32" s="451">
        <f>(DQ32/DF32-1)*100</f>
        <v>-42.708333333333336</v>
      </c>
      <c r="DS32" s="722">
        <v>120</v>
      </c>
      <c r="DT32" s="434">
        <f t="shared" si="84"/>
        <v>-56.20437956204379</v>
      </c>
      <c r="DU32" s="434">
        <f>(DS32/DS$36)*100</f>
        <v>5.9829251883089039E-2</v>
      </c>
      <c r="DV32" s="723" t="s">
        <v>0</v>
      </c>
      <c r="DW32" s="662" t="s">
        <v>1</v>
      </c>
      <c r="DX32" s="720">
        <v>49</v>
      </c>
      <c r="DY32" s="451">
        <f>(DX32/DM32-1)*100</f>
        <v>-24.615384615384617</v>
      </c>
      <c r="DZ32" s="721" t="s">
        <v>0</v>
      </c>
      <c r="EA32" s="661" t="s">
        <v>1</v>
      </c>
      <c r="EB32" s="720">
        <v>48</v>
      </c>
      <c r="EC32" s="451">
        <f>(EB32/DQ32-1)*100</f>
        <v>-12.727272727272732</v>
      </c>
      <c r="ED32" s="722">
        <f>+EB32+DX32</f>
        <v>97</v>
      </c>
      <c r="EE32" s="434">
        <f t="shared" si="85"/>
        <v>-19.166666666666664</v>
      </c>
      <c r="EF32" s="453">
        <f>(ED32/ED$36)*100</f>
        <v>4.7832496185981233E-2</v>
      </c>
      <c r="EG32" s="723" t="s">
        <v>0</v>
      </c>
      <c r="EH32" s="662" t="s">
        <v>1</v>
      </c>
      <c r="EI32" s="720">
        <v>76</v>
      </c>
      <c r="EJ32" s="810">
        <f>(EI32/DX32-1)*100</f>
        <v>55.102040816326522</v>
      </c>
      <c r="EK32" s="721" t="s">
        <v>0</v>
      </c>
      <c r="EL32" s="662" t="s">
        <v>1</v>
      </c>
      <c r="EM32" s="815">
        <v>74</v>
      </c>
      <c r="EN32" s="451">
        <f>(EM32/EB32-1)*100</f>
        <v>54.166666666666671</v>
      </c>
      <c r="EO32" s="722">
        <f>+EM32+EI32</f>
        <v>150</v>
      </c>
      <c r="EP32" s="434">
        <f t="shared" si="86"/>
        <v>54.639175257731964</v>
      </c>
      <c r="EQ32" s="453">
        <f>(EO32/EO$36)*100</f>
        <v>7.2474835061769161E-2</v>
      </c>
      <c r="ER32" s="723" t="s">
        <v>0</v>
      </c>
      <c r="ES32" s="662" t="s">
        <v>1</v>
      </c>
      <c r="ET32" s="815">
        <v>79</v>
      </c>
      <c r="EU32" s="662">
        <f>(ET32/EI32-1)*100</f>
        <v>3.9473684210526327</v>
      </c>
      <c r="EV32" s="870" t="s">
        <v>0</v>
      </c>
      <c r="EW32" s="662" t="s">
        <v>1</v>
      </c>
      <c r="EX32" s="815">
        <v>48</v>
      </c>
      <c r="EY32" s="451">
        <f>(EX32/EM32-1)*100</f>
        <v>-35.13513513513513</v>
      </c>
      <c r="EZ32" s="722">
        <v>128</v>
      </c>
      <c r="FA32" s="434">
        <f t="shared" si="87"/>
        <v>-14.666666666666661</v>
      </c>
      <c r="FB32" s="453">
        <f>(EZ32/EZ$36)*100</f>
        <v>6.6506989699099239E-2</v>
      </c>
      <c r="FC32" s="1076" t="s">
        <v>0</v>
      </c>
      <c r="FD32" s="661" t="s">
        <v>1</v>
      </c>
      <c r="FE32" s="720">
        <v>51</v>
      </c>
      <c r="FF32" s="916">
        <f>(FE32/ET32-1)*100</f>
        <v>-35.443037974683541</v>
      </c>
      <c r="FG32" s="970" t="s">
        <v>0</v>
      </c>
      <c r="FH32" s="661" t="s">
        <v>1</v>
      </c>
      <c r="FI32" s="720">
        <v>46</v>
      </c>
      <c r="FJ32" s="451">
        <f>(FI32/EX32-1)*100</f>
        <v>-4.1666666666666625</v>
      </c>
      <c r="FK32" s="722">
        <v>97</v>
      </c>
      <c r="FL32" s="434">
        <f t="shared" si="88"/>
        <v>-24.21875</v>
      </c>
      <c r="FM32" s="453">
        <f>(FK32/FK$36)*100</f>
        <v>4.8443749370864896E-2</v>
      </c>
      <c r="FN32" s="1017" t="s">
        <v>0</v>
      </c>
      <c r="FO32" s="661" t="s">
        <v>1</v>
      </c>
      <c r="FP32" s="720">
        <v>46</v>
      </c>
      <c r="FQ32" s="916">
        <f>(FP32/FE32-1)*100</f>
        <v>-9.8039215686274499</v>
      </c>
      <c r="FR32" s="1057" t="s">
        <v>0</v>
      </c>
      <c r="FS32" s="661" t="s">
        <v>1</v>
      </c>
      <c r="FT32" s="720">
        <v>42</v>
      </c>
      <c r="FU32" s="451">
        <f>(FT32/FI32-1)*100</f>
        <v>-8.6956521739130483</v>
      </c>
      <c r="FV32" s="722">
        <v>88</v>
      </c>
      <c r="FW32" s="434">
        <f t="shared" si="89"/>
        <v>-9.2783505154639183</v>
      </c>
      <c r="FX32" s="453">
        <f>(FV32/FV$36)*100</f>
        <v>3.5884192135791804E-2</v>
      </c>
      <c r="FY32" s="1113" t="s">
        <v>0</v>
      </c>
      <c r="FZ32" s="664" t="s">
        <v>1</v>
      </c>
    </row>
    <row r="33" spans="1:182" ht="20.100000000000001" customHeight="1">
      <c r="A33" s="1221" t="s">
        <v>92</v>
      </c>
      <c r="B33" s="1222"/>
      <c r="C33" s="665">
        <v>4.9000000000000004</v>
      </c>
      <c r="D33" s="666">
        <v>635</v>
      </c>
      <c r="E33" s="667">
        <v>5.7</v>
      </c>
      <c r="F33" s="668" t="s">
        <v>2</v>
      </c>
      <c r="G33" s="669">
        <v>4.5999999999999996</v>
      </c>
      <c r="H33" s="666">
        <v>616</v>
      </c>
      <c r="I33" s="667">
        <f>(H33/D33-1)*100</f>
        <v>-2.9921259842519699</v>
      </c>
      <c r="J33" s="668" t="s">
        <v>2</v>
      </c>
      <c r="K33" s="669">
        <v>4</v>
      </c>
      <c r="L33" s="666">
        <v>548</v>
      </c>
      <c r="M33" s="670">
        <f>(L33/H33-1)*100</f>
        <v>-11.038961038961038</v>
      </c>
      <c r="N33" s="671" t="s">
        <v>2</v>
      </c>
      <c r="O33" s="669">
        <v>4.4000000000000004</v>
      </c>
      <c r="P33" s="666">
        <v>593</v>
      </c>
      <c r="Q33" s="667">
        <f>(P33/L33-1)*100</f>
        <v>8.2116788321167977</v>
      </c>
      <c r="R33" s="668" t="s">
        <v>2</v>
      </c>
      <c r="S33" s="672">
        <v>5.7</v>
      </c>
      <c r="T33" s="673">
        <v>908</v>
      </c>
      <c r="U33" s="674">
        <f>(T33/P33-1)*100</f>
        <v>53.119730185497474</v>
      </c>
      <c r="V33" s="675" t="s">
        <v>2</v>
      </c>
      <c r="W33" s="676">
        <v>7.2</v>
      </c>
      <c r="X33" s="677">
        <v>1340</v>
      </c>
      <c r="Y33" s="678">
        <f t="shared" si="64"/>
        <v>47.577092511013205</v>
      </c>
      <c r="Z33" s="679" t="s">
        <v>2</v>
      </c>
      <c r="AA33" s="676">
        <v>5.7</v>
      </c>
      <c r="AB33" s="677">
        <v>1152</v>
      </c>
      <c r="AC33" s="678">
        <f t="shared" si="65"/>
        <v>-14.029850746268657</v>
      </c>
      <c r="AD33" s="679" t="s">
        <v>2</v>
      </c>
      <c r="AE33" s="680">
        <v>6.7</v>
      </c>
      <c r="AF33" s="677">
        <v>1188</v>
      </c>
      <c r="AG33" s="667">
        <f t="shared" si="66"/>
        <v>3.125</v>
      </c>
      <c r="AH33" s="668" t="s">
        <v>2</v>
      </c>
      <c r="AI33" s="676">
        <v>6.1</v>
      </c>
      <c r="AJ33" s="677">
        <v>1182</v>
      </c>
      <c r="AK33" s="678">
        <f t="shared" si="67"/>
        <v>-0.5050505050505083</v>
      </c>
      <c r="AL33" s="679" t="s">
        <v>2</v>
      </c>
      <c r="AM33" s="680">
        <v>3.9</v>
      </c>
      <c r="AN33" s="677">
        <v>762</v>
      </c>
      <c r="AO33" s="678">
        <f t="shared" si="68"/>
        <v>-35.532994923857864</v>
      </c>
      <c r="AP33" s="681" t="s">
        <v>2</v>
      </c>
      <c r="AQ33" s="676">
        <v>4.9000000000000004</v>
      </c>
      <c r="AR33" s="677">
        <v>1006</v>
      </c>
      <c r="AS33" s="678">
        <f t="shared" si="69"/>
        <v>32.020997375328086</v>
      </c>
      <c r="AT33" s="679" t="s">
        <v>2</v>
      </c>
      <c r="AU33" s="676">
        <v>3.7</v>
      </c>
      <c r="AV33" s="677">
        <v>806</v>
      </c>
      <c r="AW33" s="678">
        <f t="shared" si="70"/>
        <v>-19.880715705765407</v>
      </c>
      <c r="AX33" s="679" t="s">
        <v>2</v>
      </c>
      <c r="AY33" s="724">
        <v>2.8</v>
      </c>
      <c r="AZ33" s="725">
        <v>617</v>
      </c>
      <c r="BA33" s="726">
        <f t="shared" si="71"/>
        <v>-23.449131513647647</v>
      </c>
      <c r="BB33" s="727" t="s">
        <v>2</v>
      </c>
      <c r="BC33" s="728">
        <v>2.2000000000000002</v>
      </c>
      <c r="BD33" s="725">
        <v>454</v>
      </c>
      <c r="BE33" s="726">
        <f t="shared" si="72"/>
        <v>-26.418152350081037</v>
      </c>
      <c r="BF33" s="729" t="s">
        <v>2</v>
      </c>
      <c r="BG33" s="724">
        <v>1.8</v>
      </c>
      <c r="BH33" s="725">
        <v>364</v>
      </c>
      <c r="BI33" s="726">
        <f t="shared" si="73"/>
        <v>-19.823788546255507</v>
      </c>
      <c r="BJ33" s="727" t="s">
        <v>2</v>
      </c>
      <c r="BK33" s="730">
        <v>1.4</v>
      </c>
      <c r="BL33" s="725">
        <v>307</v>
      </c>
      <c r="BM33" s="667">
        <f t="shared" si="74"/>
        <v>-15.659340659340659</v>
      </c>
      <c r="BN33" s="668" t="s">
        <v>2</v>
      </c>
      <c r="BO33" s="724">
        <v>0.7</v>
      </c>
      <c r="BP33" s="666">
        <v>173</v>
      </c>
      <c r="BQ33" s="667">
        <f t="shared" si="75"/>
        <v>-43.648208469055369</v>
      </c>
      <c r="BR33" s="686" t="s">
        <v>2</v>
      </c>
      <c r="BS33" s="724">
        <v>0.4</v>
      </c>
      <c r="BT33" s="666">
        <v>134</v>
      </c>
      <c r="BU33" s="667">
        <f t="shared" si="79"/>
        <v>-22.543352601156073</v>
      </c>
      <c r="BV33" s="686" t="s">
        <v>2</v>
      </c>
      <c r="BW33" s="731" t="s">
        <v>0</v>
      </c>
      <c r="BX33" s="712" t="s">
        <v>0</v>
      </c>
      <c r="BY33" s="712" t="s">
        <v>0</v>
      </c>
      <c r="BZ33" s="712" t="s">
        <v>0</v>
      </c>
      <c r="CA33" s="666">
        <v>81</v>
      </c>
      <c r="CB33" s="667">
        <f t="shared" si="80"/>
        <v>-39.552238805970156</v>
      </c>
      <c r="CC33" s="668" t="s">
        <v>2</v>
      </c>
      <c r="CD33" s="732" t="s">
        <v>0</v>
      </c>
      <c r="CE33" s="668" t="s">
        <v>1</v>
      </c>
      <c r="CF33" s="712" t="s">
        <v>0</v>
      </c>
      <c r="CG33" s="668" t="s">
        <v>1</v>
      </c>
      <c r="CH33" s="712" t="s">
        <v>0</v>
      </c>
      <c r="CI33" s="668" t="s">
        <v>1</v>
      </c>
      <c r="CJ33" s="653" t="s">
        <v>0</v>
      </c>
      <c r="CK33" s="668" t="s">
        <v>1</v>
      </c>
      <c r="CL33" s="666">
        <v>31</v>
      </c>
      <c r="CM33" s="667">
        <f t="shared" si="81"/>
        <v>-61.728395061728406</v>
      </c>
      <c r="CN33" s="686" t="s">
        <v>2</v>
      </c>
      <c r="CO33" s="731" t="s">
        <v>0</v>
      </c>
      <c r="CP33" s="668" t="s">
        <v>1</v>
      </c>
      <c r="CQ33" s="712" t="s">
        <v>0</v>
      </c>
      <c r="CR33" s="691" t="s">
        <v>1</v>
      </c>
      <c r="CS33" s="712" t="s">
        <v>0</v>
      </c>
      <c r="CT33" s="691" t="s">
        <v>1</v>
      </c>
      <c r="CU33" s="653" t="s">
        <v>0</v>
      </c>
      <c r="CV33" s="691" t="s">
        <v>1</v>
      </c>
      <c r="CW33" s="666">
        <v>55</v>
      </c>
      <c r="CX33" s="667">
        <f t="shared" si="82"/>
        <v>77.41935483870968</v>
      </c>
      <c r="CY33" s="668" t="s">
        <v>2</v>
      </c>
      <c r="CZ33" s="732" t="s">
        <v>0</v>
      </c>
      <c r="DA33" s="691" t="s">
        <v>1</v>
      </c>
      <c r="DB33" s="712" t="s">
        <v>0</v>
      </c>
      <c r="DC33" s="691" t="s">
        <v>1</v>
      </c>
      <c r="DD33" s="712" t="s">
        <v>0</v>
      </c>
      <c r="DE33" s="691" t="s">
        <v>1</v>
      </c>
      <c r="DF33" s="653" t="s">
        <v>0</v>
      </c>
      <c r="DG33" s="691" t="s">
        <v>1</v>
      </c>
      <c r="DH33" s="666">
        <v>36</v>
      </c>
      <c r="DI33" s="667">
        <f t="shared" si="83"/>
        <v>-34.545454545454547</v>
      </c>
      <c r="DJ33" s="686" t="s">
        <v>2</v>
      </c>
      <c r="DK33" s="731" t="s">
        <v>0</v>
      </c>
      <c r="DL33" s="691" t="s">
        <v>1</v>
      </c>
      <c r="DM33" s="712" t="s">
        <v>0</v>
      </c>
      <c r="DN33" s="691" t="s">
        <v>1</v>
      </c>
      <c r="DO33" s="712" t="s">
        <v>0</v>
      </c>
      <c r="DP33" s="691" t="s">
        <v>1</v>
      </c>
      <c r="DQ33" s="712" t="s">
        <v>0</v>
      </c>
      <c r="DR33" s="691" t="s">
        <v>1</v>
      </c>
      <c r="DS33" s="666">
        <v>86.77</v>
      </c>
      <c r="DT33" s="667">
        <f t="shared" si="84"/>
        <v>141.02777777777774</v>
      </c>
      <c r="DU33" s="668" t="s">
        <v>2</v>
      </c>
      <c r="DV33" s="732" t="s">
        <v>0</v>
      </c>
      <c r="DW33" s="691" t="s">
        <v>1</v>
      </c>
      <c r="DX33" s="712" t="s">
        <v>0</v>
      </c>
      <c r="DY33" s="691" t="s">
        <v>1</v>
      </c>
      <c r="DZ33" s="731" t="s">
        <v>0</v>
      </c>
      <c r="EA33" s="668" t="s">
        <v>1</v>
      </c>
      <c r="EB33" s="712" t="s">
        <v>0</v>
      </c>
      <c r="EC33" s="691" t="s">
        <v>1</v>
      </c>
      <c r="ED33" s="666">
        <v>55</v>
      </c>
      <c r="EE33" s="667">
        <f t="shared" si="85"/>
        <v>-36.614037109600083</v>
      </c>
      <c r="EF33" s="686" t="s">
        <v>2</v>
      </c>
      <c r="EG33" s="732" t="s">
        <v>0</v>
      </c>
      <c r="EH33" s="691" t="s">
        <v>1</v>
      </c>
      <c r="EI33" s="712" t="s">
        <v>0</v>
      </c>
      <c r="EJ33" s="691" t="s">
        <v>1</v>
      </c>
      <c r="EK33" s="712" t="s">
        <v>0</v>
      </c>
      <c r="EL33" s="691" t="s">
        <v>1</v>
      </c>
      <c r="EM33" s="731" t="s">
        <v>0</v>
      </c>
      <c r="EN33" s="691" t="s">
        <v>1</v>
      </c>
      <c r="EO33" s="825">
        <v>40</v>
      </c>
      <c r="EP33" s="667">
        <f t="shared" si="86"/>
        <v>-27.27272727272727</v>
      </c>
      <c r="EQ33" s="686" t="s">
        <v>2</v>
      </c>
      <c r="ER33" s="732" t="s">
        <v>0</v>
      </c>
      <c r="ES33" s="691" t="s">
        <v>1</v>
      </c>
      <c r="ET33" s="843" t="s">
        <v>0</v>
      </c>
      <c r="EU33" s="691" t="s">
        <v>1</v>
      </c>
      <c r="EV33" s="871" t="s">
        <v>0</v>
      </c>
      <c r="EW33" s="691" t="s">
        <v>1</v>
      </c>
      <c r="EX33" s="731" t="s">
        <v>0</v>
      </c>
      <c r="EY33" s="691" t="s">
        <v>1</v>
      </c>
      <c r="EZ33" s="825">
        <v>26</v>
      </c>
      <c r="FA33" s="667">
        <f t="shared" si="87"/>
        <v>-35</v>
      </c>
      <c r="FB33" s="686" t="s">
        <v>2</v>
      </c>
      <c r="FC33" s="1077" t="s">
        <v>0</v>
      </c>
      <c r="FD33" s="668" t="s">
        <v>1</v>
      </c>
      <c r="FE33" s="913" t="s">
        <v>0</v>
      </c>
      <c r="FF33" s="668" t="s">
        <v>1</v>
      </c>
      <c r="FG33" s="971" t="s">
        <v>0</v>
      </c>
      <c r="FH33" s="668" t="s">
        <v>1</v>
      </c>
      <c r="FI33" s="712" t="s">
        <v>0</v>
      </c>
      <c r="FJ33" s="691" t="s">
        <v>1</v>
      </c>
      <c r="FK33" s="825">
        <v>97</v>
      </c>
      <c r="FL33" s="667">
        <f t="shared" si="88"/>
        <v>273.07692307692309</v>
      </c>
      <c r="FM33" s="686" t="s">
        <v>2</v>
      </c>
      <c r="FN33" s="1018" t="s">
        <v>0</v>
      </c>
      <c r="FO33" s="668" t="s">
        <v>1</v>
      </c>
      <c r="FP33" s="1065" t="s">
        <v>0</v>
      </c>
      <c r="FQ33" s="668" t="s">
        <v>1</v>
      </c>
      <c r="FR33" s="1058" t="s">
        <v>0</v>
      </c>
      <c r="FS33" s="668" t="s">
        <v>1</v>
      </c>
      <c r="FT33" s="1104" t="s">
        <v>0</v>
      </c>
      <c r="FU33" s="691" t="s">
        <v>1</v>
      </c>
      <c r="FV33" s="825">
        <v>54</v>
      </c>
      <c r="FW33" s="667">
        <f t="shared" si="89"/>
        <v>-44.329896907216494</v>
      </c>
      <c r="FX33" s="686" t="s">
        <v>2</v>
      </c>
      <c r="FY33" s="1114" t="s">
        <v>0</v>
      </c>
      <c r="FZ33" s="686" t="s">
        <v>1</v>
      </c>
    </row>
    <row r="34" spans="1:182" ht="20.100000000000001" customHeight="1" thickBot="1">
      <c r="A34" s="1223"/>
      <c r="B34" s="1222"/>
      <c r="C34" s="665">
        <v>4.9000000000000004</v>
      </c>
      <c r="D34" s="666">
        <v>589</v>
      </c>
      <c r="E34" s="667">
        <v>17.600000000000001</v>
      </c>
      <c r="F34" s="667">
        <f>(D34/D$36)*100</f>
        <v>0.20861372812920592</v>
      </c>
      <c r="G34" s="669">
        <v>4.5999999999999996</v>
      </c>
      <c r="H34" s="666">
        <v>584</v>
      </c>
      <c r="I34" s="667">
        <f>(H34/D34-1)*100</f>
        <v>-0.84889643463497144</v>
      </c>
      <c r="J34" s="667">
        <f>(H34/H$36)*100</f>
        <v>0.24252894566354921</v>
      </c>
      <c r="K34" s="669">
        <v>3.9</v>
      </c>
      <c r="L34" s="666">
        <v>501</v>
      </c>
      <c r="M34" s="670">
        <f>(L34/H34-1)*100</f>
        <v>-14.212328767123283</v>
      </c>
      <c r="N34" s="670">
        <f>(L34/L$36)*100</f>
        <v>0.25862870004233046</v>
      </c>
      <c r="O34" s="669">
        <v>4.3</v>
      </c>
      <c r="P34" s="666">
        <v>533</v>
      </c>
      <c r="Q34" s="667">
        <f>(P34/L34-1)*100</f>
        <v>6.3872255489021867</v>
      </c>
      <c r="R34" s="667">
        <f>(P34/P$36)*100</f>
        <v>0.28382919127318423</v>
      </c>
      <c r="S34" s="672">
        <v>5.4</v>
      </c>
      <c r="T34" s="673">
        <v>812</v>
      </c>
      <c r="U34" s="674">
        <f>(T34/P34-1)*100</f>
        <v>52.345215759849914</v>
      </c>
      <c r="V34" s="692">
        <f>(T34/T$36)*100</f>
        <v>0.344943822372623</v>
      </c>
      <c r="W34" s="676">
        <v>6.8</v>
      </c>
      <c r="X34" s="677">
        <v>1227</v>
      </c>
      <c r="Y34" s="678">
        <f t="shared" si="64"/>
        <v>51.108374384236456</v>
      </c>
      <c r="Z34" s="693">
        <f>(X34/X$36)*100</f>
        <v>0.43420563724189182</v>
      </c>
      <c r="AA34" s="676">
        <v>5.4</v>
      </c>
      <c r="AB34" s="677">
        <v>1061</v>
      </c>
      <c r="AC34" s="678">
        <f t="shared" si="65"/>
        <v>-13.528932355338219</v>
      </c>
      <c r="AD34" s="693">
        <f>(AB34/AB$36)*100</f>
        <v>0.29130025341200178</v>
      </c>
      <c r="AE34" s="680">
        <v>6.3</v>
      </c>
      <c r="AF34" s="677">
        <v>1103</v>
      </c>
      <c r="AG34" s="667">
        <f t="shared" si="66"/>
        <v>3.9585296889726562</v>
      </c>
      <c r="AH34" s="667">
        <f>(AF34/AF$36)*100</f>
        <v>0.34596106918594077</v>
      </c>
      <c r="AI34" s="676">
        <v>5.8</v>
      </c>
      <c r="AJ34" s="677">
        <v>1078</v>
      </c>
      <c r="AK34" s="678">
        <f t="shared" si="67"/>
        <v>-2.2665457842248382</v>
      </c>
      <c r="AL34" s="693">
        <f>(AJ34/AJ$36)*100</f>
        <v>0.37606575220127542</v>
      </c>
      <c r="AM34" s="680">
        <v>3.7</v>
      </c>
      <c r="AN34" s="677">
        <v>701</v>
      </c>
      <c r="AO34" s="678">
        <f t="shared" si="68"/>
        <v>-34.972170686456408</v>
      </c>
      <c r="AP34" s="678">
        <f>(AN34/AN$36)*100</f>
        <v>0.2709932812222145</v>
      </c>
      <c r="AQ34" s="676">
        <v>4.7</v>
      </c>
      <c r="AR34" s="677">
        <v>945</v>
      </c>
      <c r="AS34" s="678">
        <f t="shared" si="69"/>
        <v>34.807417974322384</v>
      </c>
      <c r="AT34" s="693">
        <f>(AR34/AR$36)*100</f>
        <v>0.34090909090909088</v>
      </c>
      <c r="AU34" s="676">
        <v>3.5</v>
      </c>
      <c r="AV34" s="677">
        <v>719</v>
      </c>
      <c r="AW34" s="678">
        <f t="shared" si="70"/>
        <v>-23.915343915343911</v>
      </c>
      <c r="AX34" s="693">
        <f>(AV34/AV$36)*100</f>
        <v>0.28050107870025398</v>
      </c>
      <c r="AY34" s="724">
        <v>2.6</v>
      </c>
      <c r="AZ34" s="725">
        <v>519</v>
      </c>
      <c r="BA34" s="726">
        <f t="shared" si="71"/>
        <v>-27.816411682892905</v>
      </c>
      <c r="BB34" s="733">
        <f>(AZ34/AZ$36)*100</f>
        <v>0.20308898741161324</v>
      </c>
      <c r="BC34" s="728">
        <v>1.9</v>
      </c>
      <c r="BD34" s="725">
        <v>330</v>
      </c>
      <c r="BE34" s="726">
        <f t="shared" si="72"/>
        <v>-36.416184971098261</v>
      </c>
      <c r="BF34" s="734">
        <f>(BD34/BD$36)*100</f>
        <v>0.13662220234990188</v>
      </c>
      <c r="BG34" s="724">
        <v>1.5</v>
      </c>
      <c r="BH34" s="725">
        <v>246</v>
      </c>
      <c r="BI34" s="726">
        <f t="shared" si="73"/>
        <v>-25.454545454545453</v>
      </c>
      <c r="BJ34" s="733">
        <f>(BH34/BH$36)*100</f>
        <v>0.10063572322721584</v>
      </c>
      <c r="BK34" s="730">
        <v>1.2</v>
      </c>
      <c r="BL34" s="725">
        <v>188</v>
      </c>
      <c r="BM34" s="667">
        <f t="shared" si="74"/>
        <v>-23.577235772357717</v>
      </c>
      <c r="BN34" s="667">
        <f>(BL34/BL$36)*100</f>
        <v>8.2745386284512085E-2</v>
      </c>
      <c r="BO34" s="724">
        <v>0.7</v>
      </c>
      <c r="BP34" s="666">
        <v>99</v>
      </c>
      <c r="BQ34" s="667">
        <f t="shared" si="75"/>
        <v>-47.340425531914896</v>
      </c>
      <c r="BR34" s="695">
        <f>(BP34/BP$36)*100</f>
        <v>4.1780084826232827E-2</v>
      </c>
      <c r="BS34" s="724">
        <v>0.4</v>
      </c>
      <c r="BT34" s="666">
        <v>132</v>
      </c>
      <c r="BU34" s="667">
        <f t="shared" si="79"/>
        <v>33.333333333333329</v>
      </c>
      <c r="BV34" s="695">
        <f>(BT34/BT$36)*100</f>
        <v>6.2288537493452624E-2</v>
      </c>
      <c r="BW34" s="731" t="s">
        <v>0</v>
      </c>
      <c r="BX34" s="712" t="s">
        <v>0</v>
      </c>
      <c r="BY34" s="712" t="s">
        <v>0</v>
      </c>
      <c r="BZ34" s="712" t="s">
        <v>0</v>
      </c>
      <c r="CA34" s="666">
        <v>67</v>
      </c>
      <c r="CB34" s="667">
        <f t="shared" si="80"/>
        <v>-49.242424242424242</v>
      </c>
      <c r="CC34" s="667">
        <f>(CA34/CA$36)*100</f>
        <v>3.421326649607976E-2</v>
      </c>
      <c r="CD34" s="732" t="s">
        <v>0</v>
      </c>
      <c r="CE34" s="668" t="s">
        <v>1</v>
      </c>
      <c r="CF34" s="712" t="s">
        <v>0</v>
      </c>
      <c r="CG34" s="668" t="s">
        <v>1</v>
      </c>
      <c r="CH34" s="712" t="s">
        <v>0</v>
      </c>
      <c r="CI34" s="668" t="s">
        <v>1</v>
      </c>
      <c r="CJ34" s="712" t="s">
        <v>0</v>
      </c>
      <c r="CK34" s="668" t="s">
        <v>1</v>
      </c>
      <c r="CL34" s="666">
        <v>31</v>
      </c>
      <c r="CM34" s="667">
        <f t="shared" si="81"/>
        <v>-53.731343283582092</v>
      </c>
      <c r="CN34" s="695">
        <f>(CL34/CL$36)*100</f>
        <v>1.5693204988849799E-2</v>
      </c>
      <c r="CO34" s="731" t="s">
        <v>0</v>
      </c>
      <c r="CP34" s="668" t="s">
        <v>1</v>
      </c>
      <c r="CQ34" s="712" t="s">
        <v>0</v>
      </c>
      <c r="CR34" s="691" t="s">
        <v>1</v>
      </c>
      <c r="CS34" s="712" t="s">
        <v>0</v>
      </c>
      <c r="CT34" s="691" t="s">
        <v>1</v>
      </c>
      <c r="CU34" s="712" t="s">
        <v>0</v>
      </c>
      <c r="CV34" s="691" t="s">
        <v>1</v>
      </c>
      <c r="CW34" s="666">
        <v>39</v>
      </c>
      <c r="CX34" s="667">
        <f t="shared" si="82"/>
        <v>25.806451612903224</v>
      </c>
      <c r="CY34" s="667">
        <f>(CW34/CW$36)*100</f>
        <v>2.0185154184593442E-2</v>
      </c>
      <c r="CZ34" s="732" t="s">
        <v>0</v>
      </c>
      <c r="DA34" s="691" t="s">
        <v>1</v>
      </c>
      <c r="DB34" s="712" t="s">
        <v>0</v>
      </c>
      <c r="DC34" s="691" t="s">
        <v>1</v>
      </c>
      <c r="DD34" s="712" t="s">
        <v>0</v>
      </c>
      <c r="DE34" s="691" t="s">
        <v>1</v>
      </c>
      <c r="DF34" s="712" t="s">
        <v>0</v>
      </c>
      <c r="DG34" s="691" t="s">
        <v>1</v>
      </c>
      <c r="DH34" s="666">
        <v>25</v>
      </c>
      <c r="DI34" s="667">
        <f t="shared" si="83"/>
        <v>-35.897435897435891</v>
      </c>
      <c r="DJ34" s="695">
        <f>(DH34/DH$36)*100</f>
        <v>1.2664671505996183E-2</v>
      </c>
      <c r="DK34" s="731" t="s">
        <v>0</v>
      </c>
      <c r="DL34" s="691" t="s">
        <v>1</v>
      </c>
      <c r="DM34" s="712" t="s">
        <v>0</v>
      </c>
      <c r="DN34" s="691" t="s">
        <v>1</v>
      </c>
      <c r="DO34" s="712" t="s">
        <v>0</v>
      </c>
      <c r="DP34" s="691" t="s">
        <v>1</v>
      </c>
      <c r="DQ34" s="712" t="s">
        <v>0</v>
      </c>
      <c r="DR34" s="691" t="s">
        <v>1</v>
      </c>
      <c r="DS34" s="666">
        <v>60.949999999999996</v>
      </c>
      <c r="DT34" s="667">
        <f t="shared" si="84"/>
        <v>143.79999999999998</v>
      </c>
      <c r="DU34" s="667">
        <f>(DS34/DS$36)*100</f>
        <v>3.0388274185618971E-2</v>
      </c>
      <c r="DV34" s="732" t="s">
        <v>0</v>
      </c>
      <c r="DW34" s="691" t="s">
        <v>1</v>
      </c>
      <c r="DX34" s="712" t="s">
        <v>0</v>
      </c>
      <c r="DY34" s="691" t="s">
        <v>1</v>
      </c>
      <c r="DZ34" s="731" t="s">
        <v>0</v>
      </c>
      <c r="EA34" s="668" t="s">
        <v>1</v>
      </c>
      <c r="EB34" s="712" t="s">
        <v>0</v>
      </c>
      <c r="EC34" s="691" t="s">
        <v>1</v>
      </c>
      <c r="ED34" s="666">
        <v>42</v>
      </c>
      <c r="EE34" s="667">
        <f t="shared" si="85"/>
        <v>-31.091058244462666</v>
      </c>
      <c r="EF34" s="695">
        <f>(ED34/ED$36)*100</f>
        <v>2.0710977730012493E-2</v>
      </c>
      <c r="EG34" s="732" t="s">
        <v>0</v>
      </c>
      <c r="EH34" s="691" t="s">
        <v>1</v>
      </c>
      <c r="EI34" s="712" t="s">
        <v>0</v>
      </c>
      <c r="EJ34" s="691" t="s">
        <v>1</v>
      </c>
      <c r="EK34" s="712" t="s">
        <v>0</v>
      </c>
      <c r="EL34" s="691" t="s">
        <v>1</v>
      </c>
      <c r="EM34" s="731" t="s">
        <v>0</v>
      </c>
      <c r="EN34" s="691" t="s">
        <v>1</v>
      </c>
      <c r="EO34" s="825">
        <v>33</v>
      </c>
      <c r="EP34" s="667">
        <f t="shared" si="86"/>
        <v>-21.428571428571431</v>
      </c>
      <c r="EQ34" s="695">
        <f>(EO34/EO$36)*100</f>
        <v>1.5944463713589214E-2</v>
      </c>
      <c r="ER34" s="732" t="s">
        <v>0</v>
      </c>
      <c r="ES34" s="691" t="s">
        <v>1</v>
      </c>
      <c r="ET34" s="843" t="s">
        <v>0</v>
      </c>
      <c r="EU34" s="691" t="s">
        <v>1</v>
      </c>
      <c r="EV34" s="871" t="s">
        <v>0</v>
      </c>
      <c r="EW34" s="691" t="s">
        <v>1</v>
      </c>
      <c r="EX34" s="731" t="s">
        <v>0</v>
      </c>
      <c r="EY34" s="691" t="s">
        <v>1</v>
      </c>
      <c r="EZ34" s="825">
        <v>22</v>
      </c>
      <c r="FA34" s="667">
        <f t="shared" si="87"/>
        <v>-33.333333333333336</v>
      </c>
      <c r="FB34" s="695">
        <f>(EZ34/EZ$36)*100</f>
        <v>1.1430888854532679E-2</v>
      </c>
      <c r="FC34" s="1077" t="s">
        <v>0</v>
      </c>
      <c r="FD34" s="668" t="s">
        <v>1</v>
      </c>
      <c r="FE34" s="913" t="s">
        <v>0</v>
      </c>
      <c r="FF34" s="668" t="s">
        <v>1</v>
      </c>
      <c r="FG34" s="971" t="s">
        <v>0</v>
      </c>
      <c r="FH34" s="668" t="s">
        <v>1</v>
      </c>
      <c r="FI34" s="712" t="s">
        <v>0</v>
      </c>
      <c r="FJ34" s="691" t="s">
        <v>1</v>
      </c>
      <c r="FK34" s="825">
        <v>52</v>
      </c>
      <c r="FL34" s="667">
        <f t="shared" si="88"/>
        <v>136.36363636363637</v>
      </c>
      <c r="FM34" s="695">
        <f>(FK34/FK$36)*100</f>
        <v>2.5969845023556436E-2</v>
      </c>
      <c r="FN34" s="1018" t="s">
        <v>0</v>
      </c>
      <c r="FO34" s="668" t="s">
        <v>1</v>
      </c>
      <c r="FP34" s="1065" t="s">
        <v>0</v>
      </c>
      <c r="FQ34" s="668" t="s">
        <v>1</v>
      </c>
      <c r="FR34" s="1058" t="s">
        <v>0</v>
      </c>
      <c r="FS34" s="668" t="s">
        <v>1</v>
      </c>
      <c r="FT34" s="1104" t="s">
        <v>0</v>
      </c>
      <c r="FU34" s="691" t="s">
        <v>1</v>
      </c>
      <c r="FV34" s="825">
        <v>53</v>
      </c>
      <c r="FW34" s="667">
        <f t="shared" si="89"/>
        <v>1.9230769230769162</v>
      </c>
      <c r="FX34" s="695">
        <f>(FV34/FV$36)*100</f>
        <v>2.161207026360188E-2</v>
      </c>
      <c r="FY34" s="1114" t="s">
        <v>0</v>
      </c>
      <c r="FZ34" s="686" t="s">
        <v>1</v>
      </c>
    </row>
    <row r="35" spans="1:182" ht="20.100000000000001" customHeight="1">
      <c r="A35" s="1235" t="s">
        <v>63</v>
      </c>
      <c r="B35" s="1236"/>
      <c r="C35" s="735" t="s">
        <v>0</v>
      </c>
      <c r="D35" s="736">
        <f>SUM(D7,D14:D23,D25,D27,D29,D31,D33)</f>
        <v>289221</v>
      </c>
      <c r="E35" s="737">
        <v>20</v>
      </c>
      <c r="F35" s="738" t="s">
        <v>2</v>
      </c>
      <c r="G35" s="739" t="s">
        <v>0</v>
      </c>
      <c r="H35" s="736">
        <f>SUM(H7,H14:H23,H25,H27,H29,H31,H33)</f>
        <v>248858</v>
      </c>
      <c r="I35" s="740">
        <f>(H35/D35-1)*100</f>
        <v>-13.955763931388109</v>
      </c>
      <c r="J35" s="738" t="s">
        <v>2</v>
      </c>
      <c r="K35" s="739" t="s">
        <v>0</v>
      </c>
      <c r="L35" s="736">
        <f>SUM(L7,L14:L23,L25,L27,L29,L31,L33)</f>
        <v>203455</v>
      </c>
      <c r="M35" s="741">
        <f>(L35/H35-1)*100</f>
        <v>-18.244541063578424</v>
      </c>
      <c r="N35" s="742" t="s">
        <v>2</v>
      </c>
      <c r="O35" s="739" t="s">
        <v>0</v>
      </c>
      <c r="P35" s="736">
        <f>SUM(P7,P14:P23,P25,P27,P29,P31,P33)</f>
        <v>200329</v>
      </c>
      <c r="Q35" s="740">
        <f>(P35/L35-1)*100</f>
        <v>-1.5364576933474261</v>
      </c>
      <c r="R35" s="738" t="s">
        <v>2</v>
      </c>
      <c r="S35" s="739" t="s">
        <v>0</v>
      </c>
      <c r="T35" s="736">
        <f>SUM(T7,T14:T23,T25,T27,T29,T31,T33)</f>
        <v>254228.65</v>
      </c>
      <c r="U35" s="743">
        <f>(T35/P35-1)*100</f>
        <v>26.905565345007453</v>
      </c>
      <c r="V35" s="744" t="s">
        <v>2</v>
      </c>
      <c r="W35" s="745" t="s">
        <v>0</v>
      </c>
      <c r="X35" s="736">
        <f>SUM(X7,X14:X23,X25,X27,X29,X31,X33)</f>
        <v>304035</v>
      </c>
      <c r="Y35" s="746">
        <f t="shared" si="64"/>
        <v>19.591163309092032</v>
      </c>
      <c r="Z35" s="747" t="s">
        <v>2</v>
      </c>
      <c r="AA35" s="745" t="s">
        <v>0</v>
      </c>
      <c r="AB35" s="736">
        <f>SUM(AB7,AB14:AB23,AB25,AB27,AB29,AB31,AB33)</f>
        <v>380488</v>
      </c>
      <c r="AC35" s="746">
        <f t="shared" si="65"/>
        <v>25.146118045619748</v>
      </c>
      <c r="AD35" s="747" t="s">
        <v>2</v>
      </c>
      <c r="AE35" s="735" t="s">
        <v>0</v>
      </c>
      <c r="AF35" s="736">
        <f>SUM(AF7,AF14:AF23,AF25,AF27,AF29,AF31,AF33)</f>
        <v>331632</v>
      </c>
      <c r="AG35" s="740">
        <f t="shared" si="66"/>
        <v>-12.840352389562881</v>
      </c>
      <c r="AH35" s="738" t="s">
        <v>2</v>
      </c>
      <c r="AI35" s="745" t="s">
        <v>0</v>
      </c>
      <c r="AJ35" s="736">
        <f>SUM(AJ7,AJ14:AJ23,AJ25,AJ27,AJ29,AJ31,AJ33)</f>
        <v>297293</v>
      </c>
      <c r="AK35" s="746">
        <f t="shared" si="67"/>
        <v>-10.354549621266951</v>
      </c>
      <c r="AL35" s="747" t="s">
        <v>2</v>
      </c>
      <c r="AM35" s="735" t="s">
        <v>0</v>
      </c>
      <c r="AN35" s="736">
        <f>SUM(AN7,AN14:AN23,AN25,AN27,AN29,AN31,AN33)</f>
        <v>268052</v>
      </c>
      <c r="AO35" s="746">
        <f t="shared" si="68"/>
        <v>-9.8357512622227912</v>
      </c>
      <c r="AP35" s="748" t="s">
        <v>2</v>
      </c>
      <c r="AQ35" s="745" t="s">
        <v>0</v>
      </c>
      <c r="AR35" s="736">
        <f>SUM(AR7,AR14:AR23,AR25,AR27,AR29,AR31,AR33)</f>
        <v>286765</v>
      </c>
      <c r="AS35" s="746">
        <f t="shared" si="69"/>
        <v>6.981108143196102</v>
      </c>
      <c r="AT35" s="747" t="s">
        <v>2</v>
      </c>
      <c r="AU35" s="745" t="s">
        <v>0</v>
      </c>
      <c r="AV35" s="736">
        <f>SUM(AV7,AV14:AV23,AV25,AV27,AV29,AV31,AV33)</f>
        <v>266615</v>
      </c>
      <c r="AW35" s="746">
        <f t="shared" si="70"/>
        <v>-7.0266594598364485</v>
      </c>
      <c r="AX35" s="747" t="s">
        <v>2</v>
      </c>
      <c r="AY35" s="739" t="s">
        <v>0</v>
      </c>
      <c r="AZ35" s="736">
        <f>SUM(AZ7,AZ14:AZ23,AZ25,AZ27,AZ29,AZ31,AZ33)</f>
        <v>263280</v>
      </c>
      <c r="BA35" s="749">
        <f t="shared" si="71"/>
        <v>-1.2508673555501337</v>
      </c>
      <c r="BB35" s="750" t="s">
        <v>2</v>
      </c>
      <c r="BC35" s="751" t="s">
        <v>0</v>
      </c>
      <c r="BD35" s="736">
        <f>SUM(BD7,BD14:BD23,BD25,BD27,BD29,BD31,BD33)</f>
        <v>248849</v>
      </c>
      <c r="BE35" s="749">
        <f t="shared" si="72"/>
        <v>-5.4812367061683354</v>
      </c>
      <c r="BF35" s="752" t="s">
        <v>2</v>
      </c>
      <c r="BG35" s="739" t="s">
        <v>0</v>
      </c>
      <c r="BH35" s="736">
        <f>SUM(BH7,BH14:BH23,BH25,BH27,BH29,BH31,BH33)</f>
        <v>252278</v>
      </c>
      <c r="BI35" s="753">
        <f t="shared" si="73"/>
        <v>1.377944054426572</v>
      </c>
      <c r="BJ35" s="750" t="s">
        <v>2</v>
      </c>
      <c r="BK35" s="754" t="s">
        <v>0</v>
      </c>
      <c r="BL35" s="736">
        <f>SUM(BL7,BL14:BL23,BL25,BL27,BL29,BL31,BL33)</f>
        <v>231316</v>
      </c>
      <c r="BM35" s="753">
        <f t="shared" si="74"/>
        <v>-8.3090875938448878</v>
      </c>
      <c r="BN35" s="752" t="s">
        <v>2</v>
      </c>
      <c r="BO35" s="739" t="s">
        <v>0</v>
      </c>
      <c r="BP35" s="736">
        <f>SUM(BP7,BP14:BP23,BP25,BP27,BP29,BP31,BP33)</f>
        <v>239967</v>
      </c>
      <c r="BQ35" s="740">
        <f t="shared" si="75"/>
        <v>3.7399055837036732</v>
      </c>
      <c r="BR35" s="755" t="s">
        <v>2</v>
      </c>
      <c r="BS35" s="739" t="s">
        <v>0</v>
      </c>
      <c r="BT35" s="736">
        <f>SUM(BT7,BT14:BT23,BT25,BT27,BT29,BT31,BT33)</f>
        <v>213694</v>
      </c>
      <c r="BU35" s="740">
        <f t="shared" si="79"/>
        <v>-10.948588764288425</v>
      </c>
      <c r="BV35" s="755" t="s">
        <v>2</v>
      </c>
      <c r="BW35" s="756" t="s">
        <v>0</v>
      </c>
      <c r="BX35" s="757" t="s">
        <v>0</v>
      </c>
      <c r="BY35" s="757" t="s">
        <v>0</v>
      </c>
      <c r="BZ35" s="757" t="s">
        <v>0</v>
      </c>
      <c r="CA35" s="736">
        <f>SUM(CA7,CA14:CA23,CA25,CA27,CA29,CA31,CA33)</f>
        <v>197122.8983</v>
      </c>
      <c r="CB35" s="740">
        <f t="shared" si="80"/>
        <v>-7.7545938117120734</v>
      </c>
      <c r="CC35" s="738" t="s">
        <v>2</v>
      </c>
      <c r="CD35" s="758" t="s">
        <v>0</v>
      </c>
      <c r="CE35" s="738" t="s">
        <v>1</v>
      </c>
      <c r="CF35" s="757" t="s">
        <v>0</v>
      </c>
      <c r="CG35" s="738" t="s">
        <v>1</v>
      </c>
      <c r="CH35" s="757" t="s">
        <v>0</v>
      </c>
      <c r="CI35" s="738" t="s">
        <v>1</v>
      </c>
      <c r="CJ35" s="757" t="s">
        <v>0</v>
      </c>
      <c r="CK35" s="738" t="s">
        <v>1</v>
      </c>
      <c r="CL35" s="736">
        <f>SUM(CL7,CL14:CL23,CL25,CL27,CL29,CL31,CL33)</f>
        <v>200055.86306</v>
      </c>
      <c r="CM35" s="740">
        <f t="shared" si="81"/>
        <v>1.4878863821981447</v>
      </c>
      <c r="CN35" s="755" t="s">
        <v>2</v>
      </c>
      <c r="CO35" s="756" t="s">
        <v>0</v>
      </c>
      <c r="CP35" s="738" t="s">
        <v>1</v>
      </c>
      <c r="CQ35" s="757" t="s">
        <v>0</v>
      </c>
      <c r="CR35" s="759" t="s">
        <v>1</v>
      </c>
      <c r="CS35" s="757" t="s">
        <v>0</v>
      </c>
      <c r="CT35" s="759" t="s">
        <v>1</v>
      </c>
      <c r="CU35" s="757" t="s">
        <v>0</v>
      </c>
      <c r="CV35" s="759" t="s">
        <v>1</v>
      </c>
      <c r="CW35" s="736">
        <f>SUM(CW7,CW14:CW23,CW25,CW27,CW29,CW31,CW33)</f>
        <v>197022.83789</v>
      </c>
      <c r="CX35" s="740">
        <f t="shared" si="82"/>
        <v>-1.5160891181131508</v>
      </c>
      <c r="CY35" s="738" t="s">
        <v>2</v>
      </c>
      <c r="CZ35" s="758" t="s">
        <v>0</v>
      </c>
      <c r="DA35" s="759" t="s">
        <v>1</v>
      </c>
      <c r="DB35" s="757" t="s">
        <v>0</v>
      </c>
      <c r="DC35" s="759" t="s">
        <v>1</v>
      </c>
      <c r="DD35" s="757" t="s">
        <v>0</v>
      </c>
      <c r="DE35" s="759" t="s">
        <v>1</v>
      </c>
      <c r="DF35" s="757" t="s">
        <v>0</v>
      </c>
      <c r="DG35" s="759" t="s">
        <v>1</v>
      </c>
      <c r="DH35" s="736">
        <f>SUM(DH7,DH14:DH23,DH25,DH27,DH29,DH31,DH33)</f>
        <v>200793.70136999994</v>
      </c>
      <c r="DI35" s="740">
        <f t="shared" si="83"/>
        <v>1.9139220206061847</v>
      </c>
      <c r="DJ35" s="755" t="s">
        <v>2</v>
      </c>
      <c r="DK35" s="756" t="s">
        <v>0</v>
      </c>
      <c r="DL35" s="759" t="s">
        <v>1</v>
      </c>
      <c r="DM35" s="757" t="s">
        <v>0</v>
      </c>
      <c r="DN35" s="759" t="s">
        <v>1</v>
      </c>
      <c r="DO35" s="757" t="s">
        <v>0</v>
      </c>
      <c r="DP35" s="759" t="s">
        <v>1</v>
      </c>
      <c r="DQ35" s="757" t="s">
        <v>0</v>
      </c>
      <c r="DR35" s="759" t="s">
        <v>1</v>
      </c>
      <c r="DS35" s="736">
        <f>SUM(DS7,DS14:DS23,DS25,DS27,DS29,DS31,DS33)</f>
        <v>203243.57047999999</v>
      </c>
      <c r="DT35" s="740">
        <f t="shared" si="84"/>
        <v>1.2200926091230802</v>
      </c>
      <c r="DU35" s="738" t="s">
        <v>2</v>
      </c>
      <c r="DV35" s="758" t="s">
        <v>0</v>
      </c>
      <c r="DW35" s="759" t="s">
        <v>1</v>
      </c>
      <c r="DX35" s="757" t="s">
        <v>0</v>
      </c>
      <c r="DY35" s="759" t="s">
        <v>1</v>
      </c>
      <c r="DZ35" s="756" t="s">
        <v>0</v>
      </c>
      <c r="EA35" s="738" t="s">
        <v>1</v>
      </c>
      <c r="EB35" s="757" t="s">
        <v>0</v>
      </c>
      <c r="EC35" s="759" t="s">
        <v>1</v>
      </c>
      <c r="ED35" s="736">
        <f>SUM(ED7,ED14:ED23,ED25,ED27,ED29,ED31,ED33)</f>
        <v>204519.77739000003</v>
      </c>
      <c r="EE35" s="740">
        <f t="shared" si="85"/>
        <v>0.62791994206066182</v>
      </c>
      <c r="EF35" s="755" t="s">
        <v>2</v>
      </c>
      <c r="EG35" s="758" t="s">
        <v>0</v>
      </c>
      <c r="EH35" s="759" t="s">
        <v>1</v>
      </c>
      <c r="EI35" s="757" t="s">
        <v>0</v>
      </c>
      <c r="EJ35" s="759" t="s">
        <v>1</v>
      </c>
      <c r="EK35" s="757" t="s">
        <v>0</v>
      </c>
      <c r="EL35" s="759" t="s">
        <v>1</v>
      </c>
      <c r="EM35" s="756" t="s">
        <v>0</v>
      </c>
      <c r="EN35" s="759" t="s">
        <v>1</v>
      </c>
      <c r="EO35" s="736">
        <f>SUM(EO7,EO14:EO23,EO25,EO27,EO29,EO31,EO33)</f>
        <v>207841.12435999999</v>
      </c>
      <c r="EP35" s="740">
        <f t="shared" si="86"/>
        <v>1.6239734916523307</v>
      </c>
      <c r="EQ35" s="755" t="s">
        <v>2</v>
      </c>
      <c r="ER35" s="758" t="s">
        <v>0</v>
      </c>
      <c r="ES35" s="759" t="s">
        <v>1</v>
      </c>
      <c r="ET35" s="757" t="s">
        <v>0</v>
      </c>
      <c r="EU35" s="759" t="s">
        <v>1</v>
      </c>
      <c r="EV35" s="872" t="s">
        <v>0</v>
      </c>
      <c r="EW35" s="759" t="s">
        <v>1</v>
      </c>
      <c r="EX35" s="756" t="s">
        <v>0</v>
      </c>
      <c r="EY35" s="759" t="s">
        <v>1</v>
      </c>
      <c r="EZ35" s="736">
        <f>SUM(EZ7,EZ14:EZ23,EZ25,EZ27,EZ29,EZ31,EZ33)</f>
        <v>193436.19287000003</v>
      </c>
      <c r="FA35" s="740">
        <f t="shared" si="87"/>
        <v>-6.9307417068478205</v>
      </c>
      <c r="FB35" s="755" t="s">
        <v>2</v>
      </c>
      <c r="FC35" s="1078" t="s">
        <v>0</v>
      </c>
      <c r="FD35" s="738" t="s">
        <v>1</v>
      </c>
      <c r="FE35" s="757" t="s">
        <v>0</v>
      </c>
      <c r="FF35" s="738" t="s">
        <v>1</v>
      </c>
      <c r="FG35" s="972" t="s">
        <v>0</v>
      </c>
      <c r="FH35" s="738" t="s">
        <v>1</v>
      </c>
      <c r="FI35" s="757" t="s">
        <v>0</v>
      </c>
      <c r="FJ35" s="759" t="s">
        <v>1</v>
      </c>
      <c r="FK35" s="736">
        <f>SUM(FK7,FK14:FK23,FK25,FK27,FK29,FK31,FK33)</f>
        <v>201735.05369999999</v>
      </c>
      <c r="FL35" s="740">
        <f t="shared" si="88"/>
        <v>4.2902316815019548</v>
      </c>
      <c r="FM35" s="755" t="s">
        <v>2</v>
      </c>
      <c r="FN35" s="1019" t="s">
        <v>0</v>
      </c>
      <c r="FO35" s="738" t="s">
        <v>1</v>
      </c>
      <c r="FP35" s="1066" t="s">
        <v>0</v>
      </c>
      <c r="FQ35" s="738" t="s">
        <v>1</v>
      </c>
      <c r="FR35" s="1059" t="s">
        <v>0</v>
      </c>
      <c r="FS35" s="738" t="s">
        <v>1</v>
      </c>
      <c r="FT35" s="1105" t="s">
        <v>0</v>
      </c>
      <c r="FU35" s="759" t="s">
        <v>1</v>
      </c>
      <c r="FV35" s="736">
        <f>SUM(FV7,FV14:FV23,FV25,FV27,FV29,FV31,FV33)</f>
        <v>246914.25099999999</v>
      </c>
      <c r="FW35" s="740">
        <f t="shared" si="89"/>
        <v>22.395313294032661</v>
      </c>
      <c r="FX35" s="755" t="s">
        <v>2</v>
      </c>
      <c r="FY35" s="1115" t="s">
        <v>0</v>
      </c>
      <c r="FZ35" s="755" t="s">
        <v>1</v>
      </c>
    </row>
    <row r="36" spans="1:182" ht="20.100000000000001" customHeight="1" thickBot="1">
      <c r="A36" s="1237"/>
      <c r="B36" s="1238"/>
      <c r="C36" s="760" t="s">
        <v>0</v>
      </c>
      <c r="D36" s="761">
        <f>SUM(D7,D14:D23,D26,D28,D30,D32,D34)</f>
        <v>282340</v>
      </c>
      <c r="E36" s="762">
        <v>21</v>
      </c>
      <c r="F36" s="763">
        <f>SUM(F7,F14:F23,F26,F28,F30,F32,F34)</f>
        <v>99.999999999999986</v>
      </c>
      <c r="G36" s="764" t="s">
        <v>0</v>
      </c>
      <c r="H36" s="761">
        <f>SUM(H7,H14:H23,H26,H28,H30,H32,H34)</f>
        <v>240796</v>
      </c>
      <c r="I36" s="763">
        <f>(H36/D36-1)*100</f>
        <v>-14.714174399659985</v>
      </c>
      <c r="J36" s="763">
        <f>SUM(J7,J14:J23,J26,J28,J30,J32,J34)</f>
        <v>100.00000000000001</v>
      </c>
      <c r="K36" s="764" t="s">
        <v>0</v>
      </c>
      <c r="L36" s="761">
        <f>SUM(L7,L14:L23,L26,L28,L30,L32,L34)</f>
        <v>193714</v>
      </c>
      <c r="M36" s="765">
        <f>(L36/H36-1)*100</f>
        <v>-19.5526503762521</v>
      </c>
      <c r="N36" s="765">
        <f>SUM(N7,N14:N23,N26,N28,N30,N32,N34)</f>
        <v>100.00000000000003</v>
      </c>
      <c r="O36" s="764" t="s">
        <v>0</v>
      </c>
      <c r="P36" s="761">
        <f>SUM(P7,P14:P23,P26,P28,P30,P32,P34)</f>
        <v>187789</v>
      </c>
      <c r="Q36" s="763">
        <f>(P36/L36-1)*100</f>
        <v>-3.0586328298419341</v>
      </c>
      <c r="R36" s="763">
        <f>SUM(R7,R14:R23,R26,R28,R30,R32,R34)</f>
        <v>100</v>
      </c>
      <c r="S36" s="764" t="s">
        <v>0</v>
      </c>
      <c r="T36" s="761">
        <f>SUM(T7,T14:T23,T26,T28,T30,T32,T34)</f>
        <v>235400.65</v>
      </c>
      <c r="U36" s="766">
        <f>(T36/P36-1)*100</f>
        <v>25.3538013408666</v>
      </c>
      <c r="V36" s="767">
        <f>SUM(V7,V14:V23,V26,V28,V30,V32,V34)</f>
        <v>100.00000000000003</v>
      </c>
      <c r="W36" s="768" t="s">
        <v>0</v>
      </c>
      <c r="X36" s="761">
        <f>SUM(X7,X14:X23,X26,X28,X30,X32,X34)</f>
        <v>282585</v>
      </c>
      <c r="Y36" s="769">
        <f t="shared" si="64"/>
        <v>20.044273454639992</v>
      </c>
      <c r="Z36" s="770">
        <f>SUM(Z7,Z14:Z23,Z26,Z28,Z30,Z32,Z34)</f>
        <v>100.00000000000001</v>
      </c>
      <c r="AA36" s="768" t="s">
        <v>0</v>
      </c>
      <c r="AB36" s="761">
        <f>SUM(AB7,AB14:AB23,AB26,AB28,AB30,AB32,AB34)</f>
        <v>364229</v>
      </c>
      <c r="AC36" s="769">
        <f t="shared" si="65"/>
        <v>28.891837854096991</v>
      </c>
      <c r="AD36" s="770">
        <f>SUM(AD7,AD14:AD23,AD26,AD28,AD30,AD32,AD34)</f>
        <v>100</v>
      </c>
      <c r="AE36" s="760" t="s">
        <v>0</v>
      </c>
      <c r="AF36" s="761">
        <f>SUM(AF7,AF14:AF23,AF26,AF28,AF30,AF32,AF34)</f>
        <v>318822</v>
      </c>
      <c r="AG36" s="763">
        <f t="shared" si="66"/>
        <v>-12.466607546351337</v>
      </c>
      <c r="AH36" s="763">
        <f>SUM(AH7,AH14:AH23,AH26,AH28,AH30,AH32,AH34)</f>
        <v>99.999999999999986</v>
      </c>
      <c r="AI36" s="768" t="s">
        <v>0</v>
      </c>
      <c r="AJ36" s="761">
        <f>SUM(AJ7,AJ14:AJ23,AJ26,AJ28,AJ30,AJ32,AJ34)</f>
        <v>286652</v>
      </c>
      <c r="AK36" s="769">
        <f t="shared" si="67"/>
        <v>-10.090269805722318</v>
      </c>
      <c r="AL36" s="770">
        <f>SUM(AL7,AL14:AL23,AL26,AL28,AL30,AL32,AL34)</f>
        <v>100.00000000000001</v>
      </c>
      <c r="AM36" s="760" t="s">
        <v>0</v>
      </c>
      <c r="AN36" s="761">
        <f>SUM(AN7,AN14:AN23,AN26,AN28,AN30,AN32,AN34)</f>
        <v>258678</v>
      </c>
      <c r="AO36" s="769">
        <f t="shared" si="68"/>
        <v>-9.7588713841173291</v>
      </c>
      <c r="AP36" s="769">
        <f>SUM(AP7,AP14:AP23,AP26,AP28,AP30,AP32,AP34)</f>
        <v>100</v>
      </c>
      <c r="AQ36" s="768" t="s">
        <v>0</v>
      </c>
      <c r="AR36" s="761">
        <f>SUM(AR7,AR14:AR23,AR26,AR28,AR30,AR32,AR34)</f>
        <v>277200</v>
      </c>
      <c r="AS36" s="769">
        <f t="shared" si="69"/>
        <v>7.1602532878713987</v>
      </c>
      <c r="AT36" s="770">
        <f>SUM(AT7,AT14:AT23,AT26,AT28,AT30,AT32,AT34)</f>
        <v>100</v>
      </c>
      <c r="AU36" s="768" t="s">
        <v>0</v>
      </c>
      <c r="AV36" s="761">
        <f>SUM(AV7,AV14:AV23,AV26,AV28,AV30,AV32,AV34)</f>
        <v>256327</v>
      </c>
      <c r="AW36" s="769">
        <f t="shared" si="70"/>
        <v>-7.529942279942281</v>
      </c>
      <c r="AX36" s="770">
        <f>SUM(AX7,AX14:AX23,AX26,AX28,AX30,AX32,AX34)</f>
        <v>100.00000000000001</v>
      </c>
      <c r="AY36" s="764" t="s">
        <v>0</v>
      </c>
      <c r="AZ36" s="761">
        <f>SUM(AZ7,AZ14:AZ23,AZ26,AZ28,AZ30,AZ32,AZ34)</f>
        <v>255553</v>
      </c>
      <c r="BA36" s="771">
        <f t="shared" si="71"/>
        <v>-0.30195804577746177</v>
      </c>
      <c r="BB36" s="772">
        <f>SUM(BB7,BB14:BB23,BB26,BB28,BB30,BB32,BB34)</f>
        <v>100</v>
      </c>
      <c r="BC36" s="773" t="s">
        <v>0</v>
      </c>
      <c r="BD36" s="761">
        <f>SUM(BD7,BD14:BD23,BD26,BD28,BD30,BD32,BD34)</f>
        <v>241542</v>
      </c>
      <c r="BE36" s="771">
        <f t="shared" si="72"/>
        <v>-5.4826200435917354</v>
      </c>
      <c r="BF36" s="774">
        <f>SUM(BF7,BF14:BF23,BF26,BF28,BF30,BF32,BF34)</f>
        <v>99.999999999999986</v>
      </c>
      <c r="BG36" s="764" t="s">
        <v>0</v>
      </c>
      <c r="BH36" s="761">
        <f>SUM(BH7,BH14:BH23,BH26,BH28,BH30,BH32,BH34)</f>
        <v>244446</v>
      </c>
      <c r="BI36" s="775">
        <f t="shared" si="73"/>
        <v>1.2022753806791409</v>
      </c>
      <c r="BJ36" s="776">
        <f>SUM(BJ7,BJ14:BJ23,BJ26,BJ28,BJ30,BJ32,BJ34)</f>
        <v>99.999999999999986</v>
      </c>
      <c r="BK36" s="777" t="s">
        <v>0</v>
      </c>
      <c r="BL36" s="761">
        <f>SUM(BL7,BL14:BL23,BL26,BL28,BL30,BL32,BL34)</f>
        <v>227203</v>
      </c>
      <c r="BM36" s="775">
        <f t="shared" si="74"/>
        <v>-7.0539096569385507</v>
      </c>
      <c r="BN36" s="762">
        <f>SUM(BN7,BN14:BN23,BN26,BN28,BN30,BN32,BN34)</f>
        <v>100.00000000000003</v>
      </c>
      <c r="BO36" s="764" t="s">
        <v>0</v>
      </c>
      <c r="BP36" s="761">
        <f>SUM(BP7,BP14:BP23,BP26,BP28,BP30,BP32,BP34)</f>
        <v>236955</v>
      </c>
      <c r="BQ36" s="763">
        <f t="shared" si="75"/>
        <v>4.2921968459923576</v>
      </c>
      <c r="BR36" s="778">
        <f>SUM(BR7,BR14:BR23,BR26,BR28,BR30,BR32,BR34)</f>
        <v>99.999999999999986</v>
      </c>
      <c r="BS36" s="764" t="s">
        <v>0</v>
      </c>
      <c r="BT36" s="761">
        <f>SUM(BT7,BT14:BT23,BT26,BT28,BT30,BT32,BT34)</f>
        <v>211917</v>
      </c>
      <c r="BU36" s="763">
        <f t="shared" si="79"/>
        <v>-10.566563271507246</v>
      </c>
      <c r="BV36" s="778">
        <f>SUM(BV7,BV14:BV23,BV26,BV28,BV30,BV32,BV34)</f>
        <v>100.00000000000001</v>
      </c>
      <c r="BW36" s="779" t="s">
        <v>0</v>
      </c>
      <c r="BX36" s="780" t="s">
        <v>0</v>
      </c>
      <c r="BY36" s="780" t="s">
        <v>0</v>
      </c>
      <c r="BZ36" s="780" t="s">
        <v>0</v>
      </c>
      <c r="CA36" s="761">
        <f>SUM(CA7,CA14:CA23,CA26,CA28,CA30,CA32,CA34)</f>
        <v>195830.46830000001</v>
      </c>
      <c r="CB36" s="763">
        <f t="shared" si="80"/>
        <v>-7.5909585828413899</v>
      </c>
      <c r="CC36" s="763">
        <f>SUM(CC7,CC14:CC23,CC26,CC28,CC30,CC32,CC34)</f>
        <v>100.00000000000003</v>
      </c>
      <c r="CD36" s="781" t="s">
        <v>0</v>
      </c>
      <c r="CE36" s="782" t="s">
        <v>1</v>
      </c>
      <c r="CF36" s="780" t="s">
        <v>0</v>
      </c>
      <c r="CG36" s="782" t="s">
        <v>1</v>
      </c>
      <c r="CH36" s="780" t="s">
        <v>0</v>
      </c>
      <c r="CI36" s="782" t="s">
        <v>1</v>
      </c>
      <c r="CJ36" s="780" t="s">
        <v>0</v>
      </c>
      <c r="CK36" s="782" t="s">
        <v>1</v>
      </c>
      <c r="CL36" s="761">
        <f>SUM(CL7,CL14:CL23,CL26,CL28,CL30,CL32,CL34)</f>
        <v>197537.72427000001</v>
      </c>
      <c r="CM36" s="763">
        <f t="shared" si="81"/>
        <v>0.87180303699452288</v>
      </c>
      <c r="CN36" s="778">
        <f>SUM(CN7,CN14:CN23,CN26,CN28,CN30,CN32,CN34)</f>
        <v>99.999999999999986</v>
      </c>
      <c r="CO36" s="779" t="s">
        <v>0</v>
      </c>
      <c r="CP36" s="782" t="s">
        <v>1</v>
      </c>
      <c r="CQ36" s="780" t="s">
        <v>0</v>
      </c>
      <c r="CR36" s="783" t="s">
        <v>1</v>
      </c>
      <c r="CS36" s="780" t="s">
        <v>0</v>
      </c>
      <c r="CT36" s="783" t="s">
        <v>1</v>
      </c>
      <c r="CU36" s="780" t="s">
        <v>0</v>
      </c>
      <c r="CV36" s="783" t="s">
        <v>1</v>
      </c>
      <c r="CW36" s="761">
        <f>SUM(CW7,CW14:CW23,CW26,CW28,CW30,CW32,CW34)</f>
        <v>193211.30591</v>
      </c>
      <c r="CX36" s="763">
        <f t="shared" si="82"/>
        <v>-2.1901732319678513</v>
      </c>
      <c r="CY36" s="763">
        <f>SUM(CY7,CY14:CY23,CY26,CY28,CY30,CY32,CY34)</f>
        <v>100</v>
      </c>
      <c r="CZ36" s="781" t="s">
        <v>0</v>
      </c>
      <c r="DA36" s="783" t="s">
        <v>1</v>
      </c>
      <c r="DB36" s="780" t="s">
        <v>0</v>
      </c>
      <c r="DC36" s="783" t="s">
        <v>1</v>
      </c>
      <c r="DD36" s="780" t="s">
        <v>0</v>
      </c>
      <c r="DE36" s="783" t="s">
        <v>1</v>
      </c>
      <c r="DF36" s="780" t="s">
        <v>0</v>
      </c>
      <c r="DG36" s="783" t="s">
        <v>1</v>
      </c>
      <c r="DH36" s="761">
        <f>SUM(DH7,DH14:DH23,DH26,DH28,DH30,DH32,DH34)</f>
        <v>197399.51397999993</v>
      </c>
      <c r="DI36" s="763">
        <f t="shared" si="83"/>
        <v>2.1676827089771145</v>
      </c>
      <c r="DJ36" s="778">
        <f>SUM(DJ7,DJ14:DJ23,DJ26,DJ28,DJ30,DJ32,DJ34)</f>
        <v>100.00000000000006</v>
      </c>
      <c r="DK36" s="779" t="s">
        <v>0</v>
      </c>
      <c r="DL36" s="783" t="s">
        <v>1</v>
      </c>
      <c r="DM36" s="780" t="s">
        <v>0</v>
      </c>
      <c r="DN36" s="783" t="s">
        <v>1</v>
      </c>
      <c r="DO36" s="780" t="s">
        <v>0</v>
      </c>
      <c r="DP36" s="783" t="s">
        <v>1</v>
      </c>
      <c r="DQ36" s="780" t="s">
        <v>0</v>
      </c>
      <c r="DR36" s="783" t="s">
        <v>1</v>
      </c>
      <c r="DS36" s="761">
        <f>SUM(DS7,DS14:DS23,DS26,DS28,DS30,DS32,DS34)</f>
        <v>200570.78473000001</v>
      </c>
      <c r="DT36" s="763">
        <f t="shared" si="84"/>
        <v>1.606524092213002</v>
      </c>
      <c r="DU36" s="763">
        <f>SUM(DU7,DU14:DU23,DU26,DU28,DU30,DU32,DU34)</f>
        <v>100</v>
      </c>
      <c r="DV36" s="781" t="s">
        <v>0</v>
      </c>
      <c r="DW36" s="783" t="s">
        <v>1</v>
      </c>
      <c r="DX36" s="780" t="s">
        <v>0</v>
      </c>
      <c r="DY36" s="783" t="s">
        <v>1</v>
      </c>
      <c r="DZ36" s="779" t="s">
        <v>0</v>
      </c>
      <c r="EA36" s="782" t="s">
        <v>1</v>
      </c>
      <c r="EB36" s="780" t="s">
        <v>0</v>
      </c>
      <c r="EC36" s="783" t="s">
        <v>1</v>
      </c>
      <c r="ED36" s="761">
        <f>SUM(ED7,ED14:ED23,ED26,ED28,ED30,ED32,ED34)</f>
        <v>202791.00556000002</v>
      </c>
      <c r="EE36" s="763">
        <f t="shared" si="85"/>
        <v>1.1069512606179277</v>
      </c>
      <c r="EF36" s="778">
        <f>SUM(EF7,EF14:EF23,EF26,EF28,EF30,EF32,EF34)</f>
        <v>100</v>
      </c>
      <c r="EG36" s="781" t="s">
        <v>0</v>
      </c>
      <c r="EH36" s="783" t="s">
        <v>1</v>
      </c>
      <c r="EI36" s="780" t="s">
        <v>0</v>
      </c>
      <c r="EJ36" s="783" t="s">
        <v>1</v>
      </c>
      <c r="EK36" s="780" t="s">
        <v>0</v>
      </c>
      <c r="EL36" s="783" t="s">
        <v>1</v>
      </c>
      <c r="EM36" s="779" t="s">
        <v>0</v>
      </c>
      <c r="EN36" s="783" t="s">
        <v>1</v>
      </c>
      <c r="EO36" s="761">
        <f>SUM(EO7,EO14:EO23,EO26,EO28,EO30,EO32,EO34)</f>
        <v>206968.39098999999</v>
      </c>
      <c r="EP36" s="763">
        <f t="shared" si="86"/>
        <v>2.0599461097716265</v>
      </c>
      <c r="EQ36" s="778">
        <f>SUM(EQ7,EQ14:EQ23,EQ26,EQ28,EQ30,EQ32,EQ34)</f>
        <v>100.00000000000001</v>
      </c>
      <c r="ER36" s="781" t="s">
        <v>0</v>
      </c>
      <c r="ES36" s="783" t="s">
        <v>1</v>
      </c>
      <c r="ET36" s="780" t="s">
        <v>0</v>
      </c>
      <c r="EU36" s="783" t="s">
        <v>1</v>
      </c>
      <c r="EV36" s="873" t="s">
        <v>0</v>
      </c>
      <c r="EW36" s="783" t="s">
        <v>1</v>
      </c>
      <c r="EX36" s="779" t="s">
        <v>0</v>
      </c>
      <c r="EY36" s="783" t="s">
        <v>1</v>
      </c>
      <c r="EZ36" s="761">
        <f>SUM(EZ7,EZ14:EZ23,EZ26,EZ28,EZ30,EZ32,EZ34)</f>
        <v>192460.97377000004</v>
      </c>
      <c r="FA36" s="763">
        <f t="shared" si="87"/>
        <v>-7.0094844679451036</v>
      </c>
      <c r="FB36" s="778">
        <f>SUM(FB7,FB14:FB23,FB26,FB28,FB30,FB32,FB34)</f>
        <v>99.999999999999972</v>
      </c>
      <c r="FC36" s="1079" t="s">
        <v>0</v>
      </c>
      <c r="FD36" s="782" t="s">
        <v>1</v>
      </c>
      <c r="FE36" s="780" t="s">
        <v>0</v>
      </c>
      <c r="FF36" s="782" t="s">
        <v>1</v>
      </c>
      <c r="FG36" s="973" t="s">
        <v>0</v>
      </c>
      <c r="FH36" s="782" t="s">
        <v>1</v>
      </c>
      <c r="FI36" s="780" t="s">
        <v>0</v>
      </c>
      <c r="FJ36" s="783" t="s">
        <v>1</v>
      </c>
      <c r="FK36" s="761">
        <f>SUM(FK7,FK14:FK23,FK26,FK28,FK30,FK32,FK34)</f>
        <v>200232.23070000001</v>
      </c>
      <c r="FL36" s="763">
        <f t="shared" si="88"/>
        <v>4.0378351921293909</v>
      </c>
      <c r="FM36" s="778">
        <f>SUM(FM7,FM14:FM23,FM26,FM28,FM30,FM32,FM34)</f>
        <v>99.999999999999986</v>
      </c>
      <c r="FN36" s="1020" t="s">
        <v>0</v>
      </c>
      <c r="FO36" s="782" t="s">
        <v>1</v>
      </c>
      <c r="FP36" s="1067" t="s">
        <v>0</v>
      </c>
      <c r="FQ36" s="782" t="s">
        <v>1</v>
      </c>
      <c r="FR36" s="1060" t="s">
        <v>0</v>
      </c>
      <c r="FS36" s="782" t="s">
        <v>1</v>
      </c>
      <c r="FT36" s="1106" t="s">
        <v>0</v>
      </c>
      <c r="FU36" s="783" t="s">
        <v>1</v>
      </c>
      <c r="FV36" s="761">
        <f>SUM(FV7,FV14:FV23,FV26,FV28,FV30,FV32,FV34)</f>
        <v>245233.33189999999</v>
      </c>
      <c r="FW36" s="763">
        <f t="shared" si="89"/>
        <v>22.474454308718816</v>
      </c>
      <c r="FX36" s="778">
        <f>SUM(FX7,FX14:FX23,FX26,FX28,FX30,FX32,FX34)</f>
        <v>100.00000000000003</v>
      </c>
      <c r="FY36" s="1116" t="s">
        <v>0</v>
      </c>
      <c r="FZ36" s="1128" t="s">
        <v>1</v>
      </c>
    </row>
    <row r="37" spans="1:182" ht="12.75" customHeight="1">
      <c r="A37" s="784"/>
      <c r="B37" s="784"/>
      <c r="C37" s="785"/>
      <c r="D37" s="786"/>
      <c r="E37" s="787"/>
      <c r="F37" s="787"/>
      <c r="G37" s="785"/>
      <c r="H37" s="786"/>
      <c r="I37" s="787"/>
      <c r="J37" s="787"/>
      <c r="K37" s="785"/>
      <c r="L37" s="786"/>
      <c r="M37" s="788"/>
      <c r="N37" s="788"/>
      <c r="O37" s="785"/>
      <c r="P37" s="786"/>
      <c r="Q37" s="787"/>
      <c r="R37" s="787"/>
      <c r="S37" s="785"/>
      <c r="T37" s="786"/>
      <c r="U37" s="789"/>
      <c r="V37" s="789"/>
      <c r="W37" s="785"/>
      <c r="X37" s="786"/>
      <c r="Y37" s="790"/>
      <c r="Z37" s="790"/>
      <c r="AA37" s="785"/>
      <c r="AB37" s="786"/>
      <c r="AC37" s="790"/>
      <c r="AD37" s="790"/>
      <c r="AE37" s="785"/>
      <c r="AF37" s="786"/>
      <c r="AG37" s="787"/>
      <c r="AH37" s="787"/>
      <c r="AI37" s="785"/>
      <c r="AJ37" s="786"/>
      <c r="AK37" s="790"/>
      <c r="AL37" s="790"/>
      <c r="AM37" s="785"/>
      <c r="AN37" s="786"/>
      <c r="AO37" s="790"/>
      <c r="AP37" s="790"/>
      <c r="AQ37" s="785"/>
      <c r="AR37" s="786"/>
      <c r="AS37" s="790"/>
      <c r="AT37" s="790"/>
      <c r="AU37" s="785"/>
      <c r="AV37" s="786"/>
      <c r="AW37" s="790"/>
      <c r="AX37" s="790"/>
      <c r="AY37" s="785"/>
      <c r="AZ37" s="786"/>
      <c r="BA37" s="791"/>
      <c r="BB37" s="791"/>
      <c r="BC37" s="785"/>
      <c r="BD37" s="786"/>
      <c r="BE37" s="791"/>
      <c r="BF37" s="791"/>
      <c r="BG37" s="785"/>
      <c r="BH37" s="786"/>
      <c r="BI37" s="787"/>
      <c r="BJ37" s="787"/>
      <c r="BK37" s="792"/>
      <c r="BL37" s="786"/>
      <c r="BM37" s="787"/>
      <c r="BN37" s="787"/>
      <c r="BO37" s="785"/>
      <c r="BP37" s="786"/>
      <c r="BQ37" s="787"/>
      <c r="BR37" s="787"/>
      <c r="BS37" s="785"/>
      <c r="BT37" s="786"/>
      <c r="BU37" s="787"/>
      <c r="BV37" s="787"/>
      <c r="BW37" s="793"/>
      <c r="BX37" s="793"/>
      <c r="BY37" s="793"/>
      <c r="BZ37" s="793"/>
      <c r="CA37" s="786"/>
      <c r="CB37" s="787"/>
      <c r="CC37" s="787"/>
      <c r="CD37" s="793"/>
      <c r="CE37" s="794"/>
      <c r="CF37" s="793"/>
      <c r="CG37" s="794"/>
      <c r="CH37" s="793"/>
      <c r="CI37" s="794"/>
      <c r="CJ37" s="793"/>
      <c r="CK37" s="794"/>
      <c r="CL37" s="786"/>
      <c r="CM37" s="787"/>
      <c r="CN37" s="787"/>
      <c r="CO37" s="793"/>
      <c r="CP37" s="794"/>
      <c r="CQ37" s="793"/>
      <c r="CR37" s="794"/>
      <c r="CS37" s="793"/>
      <c r="CT37" s="794"/>
      <c r="CU37" s="793"/>
      <c r="CV37" s="794"/>
      <c r="CW37" s="1108"/>
      <c r="CX37" s="787"/>
      <c r="CY37" s="787"/>
      <c r="CZ37" s="793"/>
      <c r="DA37" s="794"/>
      <c r="DB37" s="793"/>
      <c r="DC37" s="794"/>
      <c r="DD37" s="793"/>
      <c r="DE37" s="794"/>
      <c r="DF37" s="793"/>
      <c r="DG37" s="794"/>
      <c r="DH37" s="786"/>
      <c r="DI37" s="787"/>
      <c r="DJ37" s="787"/>
      <c r="DK37" s="793"/>
      <c r="DL37" s="794"/>
      <c r="DM37" s="793"/>
      <c r="DN37" s="794"/>
      <c r="DO37" s="793"/>
      <c r="DP37" s="794"/>
      <c r="DQ37" s="793"/>
      <c r="DR37" s="794"/>
      <c r="DS37" s="786"/>
      <c r="DT37" s="787"/>
      <c r="DU37" s="787"/>
      <c r="DV37" s="793"/>
      <c r="DW37" s="794"/>
      <c r="DX37" s="794"/>
      <c r="DY37" s="794"/>
      <c r="DZ37" s="794"/>
      <c r="EA37" s="794"/>
      <c r="EB37" s="794"/>
      <c r="EC37" s="794"/>
      <c r="ED37" s="793"/>
      <c r="EE37" s="793"/>
      <c r="EF37" s="794"/>
      <c r="EG37" s="793"/>
      <c r="EH37" s="794"/>
      <c r="EI37" s="793"/>
      <c r="EJ37" s="794"/>
      <c r="EK37" s="794"/>
      <c r="EL37" s="794"/>
      <c r="EM37" s="794"/>
      <c r="EN37" s="794"/>
      <c r="EO37" s="793"/>
      <c r="EP37" s="793"/>
      <c r="EQ37" s="794"/>
      <c r="ER37" s="793"/>
      <c r="ES37" s="793"/>
      <c r="ET37" s="793"/>
      <c r="EU37" s="793"/>
      <c r="EV37" s="793"/>
      <c r="EW37" s="793"/>
      <c r="EX37" s="793"/>
      <c r="EY37" s="793"/>
      <c r="EZ37" s="793"/>
      <c r="FA37" s="793"/>
      <c r="FB37" s="1082"/>
      <c r="FC37" s="793"/>
      <c r="FD37" s="793"/>
      <c r="FE37" s="793"/>
      <c r="FF37" s="794"/>
      <c r="FG37" s="919"/>
      <c r="FH37" s="793"/>
      <c r="FI37" s="793"/>
      <c r="FJ37" s="793"/>
      <c r="FK37" s="793"/>
      <c r="FL37" s="793"/>
      <c r="FM37" s="793"/>
      <c r="FN37" s="999"/>
      <c r="FO37" s="793"/>
      <c r="FP37" s="1048"/>
      <c r="FQ37" s="794"/>
      <c r="FR37" s="919"/>
      <c r="FS37" s="793"/>
      <c r="FT37" s="793"/>
      <c r="FU37" s="793"/>
      <c r="FV37" s="793"/>
      <c r="FW37" s="793"/>
      <c r="FX37" s="793"/>
      <c r="FY37" s="1117"/>
      <c r="FZ37" s="793"/>
    </row>
    <row r="38" spans="1:182" s="795" customFormat="1">
      <c r="W38" s="796"/>
      <c r="Y38" s="796"/>
      <c r="Z38" s="796"/>
      <c r="AA38" s="796"/>
      <c r="AB38" s="796"/>
      <c r="AC38" s="796"/>
      <c r="AD38" s="796"/>
      <c r="AE38" s="796"/>
      <c r="AG38" s="796"/>
      <c r="AH38" s="796"/>
      <c r="AI38" s="796"/>
      <c r="AK38" s="796"/>
      <c r="AL38" s="796"/>
      <c r="AM38" s="796"/>
      <c r="AO38" s="796"/>
      <c r="AP38" s="796"/>
      <c r="AQ38" s="796"/>
      <c r="AS38" s="796"/>
      <c r="AT38" s="796"/>
      <c r="AU38" s="796"/>
      <c r="AW38" s="796"/>
      <c r="AX38" s="796"/>
      <c r="AY38" s="796"/>
      <c r="BA38" s="796"/>
      <c r="BB38" s="796"/>
      <c r="BC38" s="796"/>
      <c r="BE38" s="796"/>
      <c r="BF38" s="796"/>
      <c r="BG38" s="796"/>
      <c r="BI38" s="796"/>
      <c r="BJ38" s="796"/>
      <c r="BK38" s="796" t="s">
        <v>3</v>
      </c>
      <c r="BM38" s="796"/>
      <c r="BN38" s="796"/>
      <c r="ER38" s="1080"/>
      <c r="ES38" s="1080"/>
      <c r="ET38" s="1080"/>
      <c r="EU38" s="1080"/>
      <c r="EV38" s="1081"/>
      <c r="EW38" s="1080"/>
      <c r="EX38" s="1080"/>
      <c r="EY38" s="1080"/>
      <c r="EZ38" s="1080"/>
      <c r="FA38" s="1080"/>
      <c r="FB38" s="1080"/>
      <c r="FG38" s="874"/>
      <c r="FN38" s="1000"/>
      <c r="FP38" s="1049"/>
      <c r="FR38" s="874"/>
      <c r="FY38" s="1118"/>
    </row>
  </sheetData>
  <sheetProtection selectLockedCells="1" selectUnlockedCells="1"/>
  <mergeCells count="222">
    <mergeCell ref="DV3:EF3"/>
    <mergeCell ref="EI5:EI6"/>
    <mergeCell ref="EK5:EK6"/>
    <mergeCell ref="ET2:EU2"/>
    <mergeCell ref="EB5:EB6"/>
    <mergeCell ref="CU5:CU6"/>
    <mergeCell ref="CW5:CW6"/>
    <mergeCell ref="CZ5:CZ6"/>
    <mergeCell ref="AI5:AI6"/>
    <mergeCell ref="AJ5:AJ6"/>
    <mergeCell ref="AM5:AM6"/>
    <mergeCell ref="BX5:BX6"/>
    <mergeCell ref="BH5:BH6"/>
    <mergeCell ref="BK5:BK6"/>
    <mergeCell ref="AY5:AY6"/>
    <mergeCell ref="BP5:BP6"/>
    <mergeCell ref="BS5:BS6"/>
    <mergeCell ref="BT5:BT6"/>
    <mergeCell ref="BY5:BY6"/>
    <mergeCell ref="BZ5:BZ6"/>
    <mergeCell ref="CA5:CA6"/>
    <mergeCell ref="BL5:BL6"/>
    <mergeCell ref="BO5:BO6"/>
    <mergeCell ref="CH5:CH6"/>
    <mergeCell ref="DV4:DW4"/>
    <mergeCell ref="DF4:DG4"/>
    <mergeCell ref="DH4:DJ4"/>
    <mergeCell ref="FP4:FQ4"/>
    <mergeCell ref="FP5:FP6"/>
    <mergeCell ref="ED5:ED6"/>
    <mergeCell ref="EG5:EG6"/>
    <mergeCell ref="DH5:DH6"/>
    <mergeCell ref="DK5:DK6"/>
    <mergeCell ref="DM5:DM6"/>
    <mergeCell ref="DO5:DO6"/>
    <mergeCell ref="DQ5:DQ6"/>
    <mergeCell ref="DS5:DS6"/>
    <mergeCell ref="DV5:DV6"/>
    <mergeCell ref="DX5:DX6"/>
    <mergeCell ref="DZ5:DZ6"/>
    <mergeCell ref="DZ4:EA4"/>
    <mergeCell ref="EB4:EC4"/>
    <mergeCell ref="FE4:FF4"/>
    <mergeCell ref="FE5:FE6"/>
    <mergeCell ref="CF5:CF6"/>
    <mergeCell ref="DF5:DF6"/>
    <mergeCell ref="DO4:DP4"/>
    <mergeCell ref="CJ5:CJ6"/>
    <mergeCell ref="CL5:CL6"/>
    <mergeCell ref="CO5:CO6"/>
    <mergeCell ref="CQ5:CQ6"/>
    <mergeCell ref="CS5:CS6"/>
    <mergeCell ref="BG5:BG6"/>
    <mergeCell ref="DD4:DE4"/>
    <mergeCell ref="CF4:CG4"/>
    <mergeCell ref="CH4:CI4"/>
    <mergeCell ref="CJ4:CK4"/>
    <mergeCell ref="CL4:CN4"/>
    <mergeCell ref="CO4:CP4"/>
    <mergeCell ref="CD5:CD6"/>
    <mergeCell ref="DB5:DB6"/>
    <mergeCell ref="DD5:DD6"/>
    <mergeCell ref="BW5:BW6"/>
    <mergeCell ref="DK4:DL4"/>
    <mergeCell ref="DM4:DN4"/>
    <mergeCell ref="AQ5:AQ6"/>
    <mergeCell ref="AR5:AR6"/>
    <mergeCell ref="AU5:AU6"/>
    <mergeCell ref="AV5:AV6"/>
    <mergeCell ref="AZ5:AZ6"/>
    <mergeCell ref="BC5:BC6"/>
    <mergeCell ref="BD5:BD6"/>
    <mergeCell ref="S5:S6"/>
    <mergeCell ref="T5:T6"/>
    <mergeCell ref="W5:W6"/>
    <mergeCell ref="X5:X6"/>
    <mergeCell ref="AA5:AA6"/>
    <mergeCell ref="AB5:AB6"/>
    <mergeCell ref="AE5:AE6"/>
    <mergeCell ref="AF5:AF6"/>
    <mergeCell ref="AN5:AN6"/>
    <mergeCell ref="A35:B36"/>
    <mergeCell ref="A23:B23"/>
    <mergeCell ref="A24:B24"/>
    <mergeCell ref="A25:B26"/>
    <mergeCell ref="A27:B28"/>
    <mergeCell ref="A29:B30"/>
    <mergeCell ref="A31:B32"/>
    <mergeCell ref="A17:B17"/>
    <mergeCell ref="A18:B18"/>
    <mergeCell ref="A19:B19"/>
    <mergeCell ref="A20:B20"/>
    <mergeCell ref="A21:B21"/>
    <mergeCell ref="A22:B22"/>
    <mergeCell ref="A16:B16"/>
    <mergeCell ref="A33:B34"/>
    <mergeCell ref="A14:B14"/>
    <mergeCell ref="A15:B15"/>
    <mergeCell ref="P5:P6"/>
    <mergeCell ref="G5:G6"/>
    <mergeCell ref="H5:H6"/>
    <mergeCell ref="A7:B7"/>
    <mergeCell ref="C4:F4"/>
    <mergeCell ref="G4:J4"/>
    <mergeCell ref="A3:B6"/>
    <mergeCell ref="K5:K6"/>
    <mergeCell ref="L5:L6"/>
    <mergeCell ref="O5:O6"/>
    <mergeCell ref="C5:C6"/>
    <mergeCell ref="D5:D6"/>
    <mergeCell ref="A1:B1"/>
    <mergeCell ref="X2:Z2"/>
    <mergeCell ref="AV2:AX2"/>
    <mergeCell ref="C3:F3"/>
    <mergeCell ref="G3:J3"/>
    <mergeCell ref="K3:N3"/>
    <mergeCell ref="O3:R3"/>
    <mergeCell ref="S3:V3"/>
    <mergeCell ref="K4:N4"/>
    <mergeCell ref="O4:R4"/>
    <mergeCell ref="S4:V4"/>
    <mergeCell ref="W4:Z4"/>
    <mergeCell ref="AA4:AD4"/>
    <mergeCell ref="AE4:AH4"/>
    <mergeCell ref="W3:Z3"/>
    <mergeCell ref="AA3:AD3"/>
    <mergeCell ref="AE3:AH3"/>
    <mergeCell ref="AI3:AL3"/>
    <mergeCell ref="AM3:AP3"/>
    <mergeCell ref="AQ3:AT3"/>
    <mergeCell ref="AU3:AX3"/>
    <mergeCell ref="BT2:BV2"/>
    <mergeCell ref="CL2:CN2"/>
    <mergeCell ref="DH2:DJ2"/>
    <mergeCell ref="DV2:EF2"/>
    <mergeCell ref="EG2:EH2"/>
    <mergeCell ref="BS4:BV4"/>
    <mergeCell ref="CA4:CC4"/>
    <mergeCell ref="CD4:CE4"/>
    <mergeCell ref="ED4:EF4"/>
    <mergeCell ref="DK2:DR2"/>
    <mergeCell ref="BW3:CC3"/>
    <mergeCell ref="CD3:CN3"/>
    <mergeCell ref="CO3:CY3"/>
    <mergeCell ref="CZ3:DJ3"/>
    <mergeCell ref="DK3:DU3"/>
    <mergeCell ref="CQ4:CR4"/>
    <mergeCell ref="DQ4:DR4"/>
    <mergeCell ref="CS4:CT4"/>
    <mergeCell ref="CU4:CV4"/>
    <mergeCell ref="CW4:CY4"/>
    <mergeCell ref="CZ4:DA4"/>
    <mergeCell ref="DB4:DC4"/>
    <mergeCell ref="DX4:DY4"/>
    <mergeCell ref="DS4:DU4"/>
    <mergeCell ref="BS3:BV3"/>
    <mergeCell ref="AQ4:AT4"/>
    <mergeCell ref="AU4:AX4"/>
    <mergeCell ref="AY4:BB4"/>
    <mergeCell ref="BC4:BF4"/>
    <mergeCell ref="BO3:BR3"/>
    <mergeCell ref="BG4:BJ4"/>
    <mergeCell ref="BK4:BN4"/>
    <mergeCell ref="AI4:AL4"/>
    <mergeCell ref="BK3:BN3"/>
    <mergeCell ref="BG3:BJ3"/>
    <mergeCell ref="BO4:BR4"/>
    <mergeCell ref="AY3:BB3"/>
    <mergeCell ref="BC3:BF3"/>
    <mergeCell ref="AM4:AP4"/>
    <mergeCell ref="FA2:FB2"/>
    <mergeCell ref="EX4:EY4"/>
    <mergeCell ref="EZ4:FB4"/>
    <mergeCell ref="EX5:EX6"/>
    <mergeCell ref="EZ5:EZ6"/>
    <mergeCell ref="ER2:ES2"/>
    <mergeCell ref="ER4:ES4"/>
    <mergeCell ref="ER5:ER6"/>
    <mergeCell ref="EM4:EN4"/>
    <mergeCell ref="EO4:EQ4"/>
    <mergeCell ref="EM5:EM6"/>
    <mergeCell ref="EO5:EO6"/>
    <mergeCell ref="EG3:EQ3"/>
    <mergeCell ref="EG4:EH4"/>
    <mergeCell ref="EI4:EJ4"/>
    <mergeCell ref="EP2:EQ2"/>
    <mergeCell ref="EK4:EL4"/>
    <mergeCell ref="EV2:EW2"/>
    <mergeCell ref="EV4:EW4"/>
    <mergeCell ref="EV5:EV6"/>
    <mergeCell ref="ET4:EU4"/>
    <mergeCell ref="ET5:ET6"/>
    <mergeCell ref="ER3:FB3"/>
    <mergeCell ref="FG2:FH2"/>
    <mergeCell ref="FG4:FH4"/>
    <mergeCell ref="FG5:FG6"/>
    <mergeCell ref="FC2:FD2"/>
    <mergeCell ref="FC4:FD4"/>
    <mergeCell ref="FC5:FC6"/>
    <mergeCell ref="FR2:FS2"/>
    <mergeCell ref="FR4:FS4"/>
    <mergeCell ref="FR5:FR6"/>
    <mergeCell ref="FN2:FO2"/>
    <mergeCell ref="FN4:FO4"/>
    <mergeCell ref="FN5:FN6"/>
    <mergeCell ref="FI5:FI6"/>
    <mergeCell ref="FL2:FM2"/>
    <mergeCell ref="FI4:FJ4"/>
    <mergeCell ref="FK4:FM4"/>
    <mergeCell ref="FK5:FK6"/>
    <mergeCell ref="FC3:FM3"/>
    <mergeCell ref="FP2:FQ2"/>
    <mergeCell ref="FY2:FZ2"/>
    <mergeCell ref="FY4:FZ4"/>
    <mergeCell ref="FY5:FY6"/>
    <mergeCell ref="FY3:FZ3"/>
    <mergeCell ref="FW2:FX2"/>
    <mergeCell ref="FT4:FU4"/>
    <mergeCell ref="FV4:FX4"/>
    <mergeCell ref="FT5:FT6"/>
    <mergeCell ref="FV5:FV6"/>
    <mergeCell ref="FN3:FX3"/>
  </mergeCells>
  <phoneticPr fontId="6"/>
  <printOptions verticalCentered="1" gridLinesSet="0"/>
  <pageMargins left="0.43307086614173229" right="0.23622047244094491" top="0.35433070866141736" bottom="0.35433070866141736" header="0.31496062992125984" footer="0.31496062992125984"/>
  <pageSetup paperSize="9" scale="43" fitToWidth="9" orientation="landscape" r:id="rId1"/>
  <headerFooter alignWithMargins="0"/>
  <colBreaks count="8" manualBreakCount="8">
    <brk id="26" max="37" man="1"/>
    <brk id="50" max="37" man="1"/>
    <brk id="74" max="37" man="1"/>
    <brk id="92" max="37" man="1"/>
    <brk id="114" max="37" man="1"/>
    <brk id="136" max="37" man="1"/>
    <brk id="158" max="37" man="1"/>
    <brk id="18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J73"/>
  <sheetViews>
    <sheetView showGridLines="0" zoomScale="65" zoomScaleNormal="65" workbookViewId="0">
      <pane xSplit="2" ySplit="6" topLeftCell="D7" activePane="bottomRight" state="frozen"/>
      <selection activeCell="FR27" sqref="FR27"/>
      <selection pane="topRight" activeCell="FR27" sqref="FR27"/>
      <selection pane="bottomLeft" activeCell="FR27" sqref="FR27"/>
      <selection pane="bottomRight" sqref="A1:D1"/>
    </sheetView>
  </sheetViews>
  <sheetFormatPr defaultRowHeight="12"/>
  <cols>
    <col min="1" max="1" width="3" style="26" customWidth="1"/>
    <col min="2" max="2" width="62.125" style="26" customWidth="1"/>
    <col min="3" max="3" width="10.625" style="26" customWidth="1"/>
    <col min="4" max="4" width="12.375" style="26" customWidth="1"/>
    <col min="5" max="5" width="10.75" style="26" customWidth="1"/>
    <col min="6" max="6" width="10.25" style="26" customWidth="1"/>
    <col min="7" max="7" width="9.5" style="26" customWidth="1"/>
    <col min="8" max="8" width="11.625" style="26" customWidth="1"/>
    <col min="9" max="9" width="10.75" style="26" customWidth="1"/>
    <col min="10" max="10" width="10.25" style="26" customWidth="1"/>
    <col min="11" max="11" width="9.5" style="26" customWidth="1"/>
    <col min="12" max="12" width="12.375" style="26" customWidth="1"/>
    <col min="13" max="13" width="10.75" style="26" customWidth="1"/>
    <col min="14" max="14" width="10.25" style="26" customWidth="1"/>
    <col min="15" max="15" width="9.5" style="26" customWidth="1"/>
    <col min="16" max="16" width="12.375" style="26" customWidth="1"/>
    <col min="17" max="17" width="10.75" style="26" customWidth="1"/>
    <col min="18" max="18" width="11.25" style="26" customWidth="1"/>
    <col min="19" max="19" width="9.5" style="26" customWidth="1"/>
    <col min="20" max="20" width="12.375" style="26" customWidth="1"/>
    <col min="21" max="21" width="11" style="26" customWidth="1"/>
    <col min="22" max="22" width="10.25" style="26" customWidth="1"/>
    <col min="23" max="23" width="9.5" style="408" customWidth="1"/>
    <col min="24" max="24" width="12.375" style="409" customWidth="1"/>
    <col min="25" max="25" width="10.75" style="408" customWidth="1"/>
    <col min="26" max="26" width="10.25" style="408" customWidth="1"/>
    <col min="27" max="27" width="8.25" style="408" customWidth="1"/>
    <col min="28" max="28" width="11.625" style="409" customWidth="1"/>
    <col min="29" max="29" width="10.75" style="408" customWidth="1"/>
    <col min="30" max="30" width="10.25" style="408" customWidth="1"/>
    <col min="31" max="31" width="9.5" style="408" customWidth="1"/>
    <col min="32" max="32" width="11.625" style="409" customWidth="1"/>
    <col min="33" max="33" width="10.75" style="408" customWidth="1"/>
    <col min="34" max="34" width="10.25" style="408" customWidth="1"/>
    <col min="35" max="35" width="9.5" style="408" customWidth="1"/>
    <col min="36" max="36" width="11.625" style="409" customWidth="1"/>
    <col min="37" max="37" width="10.75" style="408" customWidth="1"/>
    <col min="38" max="38" width="10.25" style="408" customWidth="1"/>
    <col min="39" max="39" width="9.5" style="408" customWidth="1"/>
    <col min="40" max="40" width="11.625" style="409" customWidth="1"/>
    <col min="41" max="42" width="10.75" style="408" customWidth="1"/>
    <col min="43" max="43" width="9.5" style="408" customWidth="1"/>
    <col min="44" max="44" width="11.625" style="409" customWidth="1"/>
    <col min="45" max="45" width="10.75" style="408" customWidth="1"/>
    <col min="46" max="46" width="11" style="408" customWidth="1"/>
    <col min="47" max="47" width="9.5" style="408" customWidth="1"/>
    <col min="48" max="48" width="11.625" style="409" customWidth="1"/>
    <col min="49" max="49" width="10.75" style="408" customWidth="1"/>
    <col min="50" max="50" width="10.375" style="408" customWidth="1"/>
    <col min="51" max="51" width="9.5" style="408" customWidth="1"/>
    <col min="52" max="52" width="11.625" style="409" customWidth="1"/>
    <col min="53" max="53" width="10.75" style="408" customWidth="1"/>
    <col min="54" max="54" width="11.125" style="408" customWidth="1"/>
    <col min="55" max="55" width="9.5" style="408" customWidth="1"/>
    <col min="56" max="56" width="11.625" style="409" customWidth="1"/>
    <col min="57" max="57" width="10.75" style="408" customWidth="1"/>
    <col min="58" max="58" width="10.5" style="408" customWidth="1"/>
    <col min="59" max="59" width="9.5" style="408" customWidth="1"/>
    <col min="60" max="60" width="11.625" style="409" customWidth="1"/>
    <col min="61" max="61" width="10.75" style="408" customWidth="1"/>
    <col min="62" max="62" width="10.25" style="408" customWidth="1"/>
    <col min="63" max="63" width="9.5" style="408" customWidth="1"/>
    <col min="64" max="64" width="11.625" style="409" customWidth="1"/>
    <col min="65" max="65" width="10.75" style="408" customWidth="1"/>
    <col min="66" max="66" width="10.625" style="408" customWidth="1"/>
    <col min="67" max="67" width="9.5" style="408" customWidth="1"/>
    <col min="68" max="68" width="11.625" style="408" customWidth="1"/>
    <col min="69" max="69" width="10.75" style="26" customWidth="1"/>
    <col min="70" max="70" width="11.375" style="26" customWidth="1"/>
    <col min="71" max="71" width="9.5" style="408" customWidth="1"/>
    <col min="72" max="72" width="11.625" style="408" customWidth="1"/>
    <col min="73" max="73" width="10.75" style="26" customWidth="1"/>
    <col min="74" max="74" width="11.625" style="26" customWidth="1"/>
    <col min="75" max="75" width="13.625" style="408" customWidth="1"/>
    <col min="76" max="134" width="13.625" style="26" customWidth="1"/>
    <col min="135" max="135" width="13.5" style="26" customWidth="1"/>
    <col min="136" max="137" width="13.625" style="26" customWidth="1"/>
    <col min="138" max="138" width="13.5" style="26" customWidth="1"/>
    <col min="139" max="139" width="13.625" style="26" customWidth="1"/>
    <col min="140" max="140" width="13.5" style="26" customWidth="1"/>
    <col min="141" max="141" width="13.625" style="26" customWidth="1"/>
    <col min="142" max="142" width="13.5" style="879" customWidth="1"/>
    <col min="143" max="143" width="13.625" style="26" customWidth="1"/>
    <col min="144" max="144" width="13.5" style="883" customWidth="1"/>
    <col min="145" max="146" width="13.625" style="26" customWidth="1"/>
    <col min="147" max="147" width="13.5" style="26" customWidth="1"/>
    <col min="148" max="148" width="13.625" style="26" customWidth="1"/>
    <col min="149" max="149" width="13.5" style="26" customWidth="1"/>
    <col min="150" max="150" width="13.625" style="26" customWidth="1"/>
    <col min="151" max="151" width="13.5" style="879" customWidth="1"/>
    <col min="152" max="152" width="13.625" style="26" customWidth="1"/>
    <col min="153" max="153" width="13.5" style="997" customWidth="1"/>
    <col min="154" max="155" width="13.625" style="26" customWidth="1"/>
    <col min="156" max="156" width="13.5" style="26" customWidth="1"/>
    <col min="157" max="157" width="13.625" style="26" customWidth="1"/>
    <col min="158" max="158" width="13.5" style="26" customWidth="1"/>
    <col min="159" max="159" width="13.625" style="26" customWidth="1"/>
    <col min="160" max="160" width="13.5" style="879" customWidth="1"/>
    <col min="161" max="161" width="13.625" style="26" customWidth="1"/>
    <col min="162" max="162" width="13.5" style="1099" customWidth="1"/>
    <col min="163" max="164" width="13.625" style="26" customWidth="1"/>
    <col min="165" max="165" width="13.5" style="26" customWidth="1"/>
    <col min="166" max="166" width="13.625" style="26" customWidth="1"/>
    <col min="167" max="16384" width="9" style="26"/>
  </cols>
  <sheetData>
    <row r="1" spans="1:166" s="11" customFormat="1" ht="18.75" customHeight="1">
      <c r="A1" s="1319" t="s">
        <v>27</v>
      </c>
      <c r="B1" s="1320"/>
      <c r="C1" s="1320"/>
      <c r="D1" s="1320"/>
      <c r="W1" s="12"/>
      <c r="X1" s="13"/>
      <c r="Y1" s="12"/>
      <c r="Z1" s="12"/>
      <c r="AA1" s="12"/>
      <c r="AB1" s="13"/>
      <c r="AC1" s="12"/>
      <c r="AD1" s="12"/>
      <c r="AE1" s="12"/>
      <c r="AF1" s="13"/>
      <c r="AG1" s="12"/>
      <c r="AH1" s="12"/>
      <c r="AI1" s="12"/>
      <c r="AJ1" s="13"/>
      <c r="AK1" s="12"/>
      <c r="AL1" s="12"/>
      <c r="AM1" s="12"/>
      <c r="AN1" s="12"/>
      <c r="AO1" s="12"/>
      <c r="AP1" s="12"/>
      <c r="AQ1" s="12"/>
      <c r="AR1" s="12"/>
      <c r="AS1" s="12"/>
      <c r="AT1" s="12"/>
      <c r="AU1" s="12"/>
      <c r="AV1" s="12"/>
      <c r="AW1" s="12"/>
      <c r="AX1" s="12"/>
      <c r="AY1" s="12"/>
      <c r="AZ1" s="13"/>
      <c r="BA1" s="12"/>
      <c r="BB1" s="12"/>
      <c r="BC1" s="12"/>
      <c r="BD1" s="13"/>
      <c r="BE1" s="12"/>
      <c r="BF1" s="12"/>
      <c r="BG1" s="12"/>
      <c r="BH1" s="13"/>
      <c r="BI1" s="12"/>
      <c r="BJ1" s="12"/>
      <c r="BK1" s="12"/>
      <c r="BL1" s="13"/>
      <c r="BM1" s="12"/>
      <c r="BN1" s="12"/>
      <c r="BO1" s="12"/>
      <c r="BP1" s="12"/>
      <c r="BS1" s="12"/>
      <c r="BT1" s="12"/>
      <c r="BW1" s="12"/>
      <c r="EL1" s="876"/>
      <c r="EN1" s="880"/>
      <c r="EU1" s="876"/>
      <c r="EW1" s="983"/>
      <c r="FD1" s="876"/>
      <c r="FF1" s="1089"/>
    </row>
    <row r="2" spans="1:166" s="25" customFormat="1" ht="19.5" customHeight="1" thickBot="1">
      <c r="A2" s="14"/>
      <c r="B2" s="14"/>
      <c r="C2" s="15"/>
      <c r="D2" s="15"/>
      <c r="E2" s="15"/>
      <c r="F2" s="15"/>
      <c r="G2" s="15"/>
      <c r="H2" s="15"/>
      <c r="I2" s="15"/>
      <c r="J2" s="15"/>
      <c r="K2" s="15"/>
      <c r="L2" s="15"/>
      <c r="M2" s="15"/>
      <c r="N2" s="15"/>
      <c r="O2" s="15"/>
      <c r="P2" s="15"/>
      <c r="Q2" s="15"/>
      <c r="R2" s="15"/>
      <c r="S2" s="15"/>
      <c r="T2" s="15"/>
      <c r="U2" s="15"/>
      <c r="V2" s="15"/>
      <c r="W2" s="16"/>
      <c r="X2" s="17"/>
      <c r="Y2" s="16"/>
      <c r="Z2" s="16" t="s">
        <v>93</v>
      </c>
      <c r="AA2" s="16"/>
      <c r="AB2" s="18"/>
      <c r="AC2" s="16"/>
      <c r="AD2" s="16"/>
      <c r="AE2" s="19"/>
      <c r="AF2" s="17"/>
      <c r="AG2" s="19"/>
      <c r="AH2" s="19"/>
      <c r="AI2" s="19"/>
      <c r="AJ2" s="17"/>
      <c r="AK2" s="19"/>
      <c r="AL2" s="19"/>
      <c r="AM2" s="19"/>
      <c r="AN2" s="17"/>
      <c r="AO2" s="19"/>
      <c r="AP2" s="19"/>
      <c r="AQ2" s="19"/>
      <c r="AR2" s="17" t="s">
        <v>66</v>
      </c>
      <c r="AS2" s="19" t="s">
        <v>66</v>
      </c>
      <c r="AT2" s="20" t="s">
        <v>66</v>
      </c>
      <c r="AU2" s="19"/>
      <c r="AV2" s="18"/>
      <c r="AW2" s="19"/>
      <c r="AX2" s="19" t="s">
        <v>93</v>
      </c>
      <c r="AY2" s="19"/>
      <c r="AZ2" s="21"/>
      <c r="BA2" s="19"/>
      <c r="BB2" s="19"/>
      <c r="BC2" s="19"/>
      <c r="BD2" s="21"/>
      <c r="BE2" s="19"/>
      <c r="BF2" s="19"/>
      <c r="BG2" s="19"/>
      <c r="BH2" s="18"/>
      <c r="BI2" s="19"/>
      <c r="BJ2" s="19"/>
      <c r="BK2" s="19"/>
      <c r="BL2" s="18" t="s">
        <v>66</v>
      </c>
      <c r="BM2" s="19" t="s">
        <v>66</v>
      </c>
      <c r="BN2" s="20" t="s">
        <v>66</v>
      </c>
      <c r="BO2" s="19"/>
      <c r="BP2" s="22" t="s">
        <v>66</v>
      </c>
      <c r="BQ2" s="19" t="s">
        <v>66</v>
      </c>
      <c r="BR2" s="16" t="s">
        <v>66</v>
      </c>
      <c r="BS2" s="19"/>
      <c r="BT2" s="22"/>
      <c r="BU2" s="19"/>
      <c r="BV2" s="16" t="s">
        <v>94</v>
      </c>
      <c r="BW2" s="22"/>
      <c r="BX2" s="19"/>
      <c r="BY2" s="16"/>
      <c r="BZ2" s="16"/>
      <c r="CA2" s="16"/>
      <c r="CB2" s="16"/>
      <c r="CC2" s="22" t="s">
        <v>66</v>
      </c>
      <c r="CD2" s="19" t="s">
        <v>66</v>
      </c>
      <c r="CE2" s="16" t="s">
        <v>66</v>
      </c>
      <c r="CF2" s="16"/>
      <c r="CG2" s="16"/>
      <c r="CH2" s="16"/>
      <c r="CI2" s="16"/>
      <c r="CJ2" s="23" t="s">
        <v>66</v>
      </c>
      <c r="CK2" s="23" t="s">
        <v>66</v>
      </c>
      <c r="CL2" s="1321" t="s">
        <v>93</v>
      </c>
      <c r="CM2" s="1321"/>
      <c r="CN2" s="1321"/>
      <c r="CO2" s="1321"/>
      <c r="CP2" s="23"/>
      <c r="CQ2" s="23"/>
      <c r="CR2" s="23"/>
      <c r="CS2" s="23" t="s">
        <v>66</v>
      </c>
      <c r="CT2" s="16" t="s">
        <v>66</v>
      </c>
      <c r="CU2" s="16" t="s">
        <v>66</v>
      </c>
      <c r="CV2" s="23" t="s">
        <v>66</v>
      </c>
      <c r="CW2" s="16" t="s">
        <v>66</v>
      </c>
      <c r="CX2" s="16" t="s">
        <v>95</v>
      </c>
      <c r="CY2" s="16" t="s">
        <v>95</v>
      </c>
      <c r="CZ2" s="16"/>
      <c r="DA2" s="16"/>
      <c r="DB2" s="23" t="s">
        <v>66</v>
      </c>
      <c r="DC2" s="16" t="s">
        <v>66</v>
      </c>
      <c r="DD2" s="1300" t="s">
        <v>93</v>
      </c>
      <c r="DE2" s="1300"/>
      <c r="DF2" s="1300"/>
      <c r="DG2" s="24"/>
      <c r="DH2" s="24"/>
      <c r="DI2" s="24"/>
      <c r="DJ2" s="24"/>
      <c r="DK2" s="24"/>
      <c r="DL2" s="24"/>
      <c r="DM2" s="804"/>
      <c r="DN2" s="805"/>
      <c r="DO2" s="805"/>
      <c r="DP2" s="1300" t="s">
        <v>28</v>
      </c>
      <c r="DQ2" s="1300"/>
      <c r="DR2" s="1300"/>
      <c r="DS2" s="1300"/>
      <c r="DT2" s="1300"/>
      <c r="DU2" s="1300"/>
      <c r="DV2" s="1300"/>
      <c r="DW2" s="1300"/>
      <c r="DX2" s="1300"/>
      <c r="DY2" s="1295" t="s">
        <v>64</v>
      </c>
      <c r="DZ2" s="1259"/>
      <c r="EE2" s="813"/>
      <c r="EF2" s="1295"/>
      <c r="EG2" s="1259"/>
      <c r="EH2" s="1295"/>
      <c r="EI2" s="1259"/>
      <c r="EJ2" s="1295"/>
      <c r="EK2" s="1259"/>
      <c r="EL2" s="1295"/>
      <c r="EM2" s="1259"/>
      <c r="EN2" s="881"/>
      <c r="EO2" s="1258" t="s">
        <v>136</v>
      </c>
      <c r="EP2" s="1259"/>
      <c r="EQ2" s="1258"/>
      <c r="ER2" s="1259"/>
      <c r="ES2" s="1272"/>
      <c r="ET2" s="1259"/>
      <c r="EU2" s="1272"/>
      <c r="EV2" s="1259"/>
      <c r="EW2" s="984"/>
      <c r="EX2" s="1258"/>
      <c r="EY2" s="1259"/>
      <c r="EZ2" s="1258"/>
      <c r="FA2" s="1259"/>
      <c r="FB2" s="1258"/>
      <c r="FC2" s="1259"/>
      <c r="FD2" s="1272"/>
      <c r="FE2" s="1259"/>
      <c r="FF2" s="1090"/>
      <c r="FG2" s="1258" t="s">
        <v>142</v>
      </c>
      <c r="FH2" s="1259"/>
      <c r="FI2" s="1258" t="s">
        <v>143</v>
      </c>
      <c r="FJ2" s="1259"/>
    </row>
    <row r="3" spans="1:166" ht="31.5" customHeight="1">
      <c r="A3" s="1329" t="s">
        <v>96</v>
      </c>
      <c r="B3" s="1330"/>
      <c r="C3" s="1335">
        <v>1989</v>
      </c>
      <c r="D3" s="1336"/>
      <c r="E3" s="1336"/>
      <c r="F3" s="1337"/>
      <c r="G3" s="1335">
        <v>1990</v>
      </c>
      <c r="H3" s="1336"/>
      <c r="I3" s="1336"/>
      <c r="J3" s="1337"/>
      <c r="K3" s="1335">
        <v>1991</v>
      </c>
      <c r="L3" s="1336"/>
      <c r="M3" s="1336"/>
      <c r="N3" s="1337"/>
      <c r="O3" s="1335">
        <v>1992</v>
      </c>
      <c r="P3" s="1336"/>
      <c r="Q3" s="1336"/>
      <c r="R3" s="1337"/>
      <c r="S3" s="1335">
        <v>1993</v>
      </c>
      <c r="T3" s="1336"/>
      <c r="U3" s="1336"/>
      <c r="V3" s="1337"/>
      <c r="W3" s="1310">
        <v>1994</v>
      </c>
      <c r="X3" s="1311"/>
      <c r="Y3" s="1311"/>
      <c r="Z3" s="1312"/>
      <c r="AA3" s="1310">
        <v>1995</v>
      </c>
      <c r="AB3" s="1311"/>
      <c r="AC3" s="1311"/>
      <c r="AD3" s="1312"/>
      <c r="AE3" s="1310">
        <v>1996</v>
      </c>
      <c r="AF3" s="1311"/>
      <c r="AG3" s="1311"/>
      <c r="AH3" s="1312"/>
      <c r="AI3" s="1310">
        <v>1997</v>
      </c>
      <c r="AJ3" s="1311"/>
      <c r="AK3" s="1311"/>
      <c r="AL3" s="1312"/>
      <c r="AM3" s="1310">
        <v>1998</v>
      </c>
      <c r="AN3" s="1311"/>
      <c r="AO3" s="1311"/>
      <c r="AP3" s="1312"/>
      <c r="AQ3" s="1310">
        <v>1999</v>
      </c>
      <c r="AR3" s="1311"/>
      <c r="AS3" s="1311"/>
      <c r="AT3" s="1312"/>
      <c r="AU3" s="1310">
        <v>2000</v>
      </c>
      <c r="AV3" s="1311"/>
      <c r="AW3" s="1311"/>
      <c r="AX3" s="1312"/>
      <c r="AY3" s="1310">
        <v>2001</v>
      </c>
      <c r="AZ3" s="1311"/>
      <c r="BA3" s="1311"/>
      <c r="BB3" s="1312"/>
      <c r="BC3" s="1310">
        <v>2002</v>
      </c>
      <c r="BD3" s="1311"/>
      <c r="BE3" s="1311"/>
      <c r="BF3" s="1312"/>
      <c r="BG3" s="1310">
        <v>2003</v>
      </c>
      <c r="BH3" s="1311"/>
      <c r="BI3" s="1311"/>
      <c r="BJ3" s="1312"/>
      <c r="BK3" s="1310">
        <v>2004</v>
      </c>
      <c r="BL3" s="1311"/>
      <c r="BM3" s="1311"/>
      <c r="BN3" s="1312"/>
      <c r="BO3" s="1310">
        <v>2005</v>
      </c>
      <c r="BP3" s="1311"/>
      <c r="BQ3" s="1311"/>
      <c r="BR3" s="1312"/>
      <c r="BS3" s="1310">
        <v>2006</v>
      </c>
      <c r="BT3" s="1311"/>
      <c r="BU3" s="1311"/>
      <c r="BV3" s="1312"/>
      <c r="BW3" s="1316">
        <v>2007</v>
      </c>
      <c r="BX3" s="1317"/>
      <c r="BY3" s="1317"/>
      <c r="BZ3" s="1317"/>
      <c r="CA3" s="1317"/>
      <c r="CB3" s="1317"/>
      <c r="CC3" s="1317"/>
      <c r="CD3" s="1317"/>
      <c r="CE3" s="1318"/>
      <c r="CF3" s="1316">
        <v>2008</v>
      </c>
      <c r="CG3" s="1317"/>
      <c r="CH3" s="1317"/>
      <c r="CI3" s="1317"/>
      <c r="CJ3" s="1317"/>
      <c r="CK3" s="1317"/>
      <c r="CL3" s="1317"/>
      <c r="CM3" s="1317"/>
      <c r="CN3" s="1318"/>
      <c r="CO3" s="1316">
        <v>2009</v>
      </c>
      <c r="CP3" s="1317"/>
      <c r="CQ3" s="1317"/>
      <c r="CR3" s="1317"/>
      <c r="CS3" s="1317"/>
      <c r="CT3" s="1317"/>
      <c r="CU3" s="1317"/>
      <c r="CV3" s="1317"/>
      <c r="CW3" s="1318"/>
      <c r="CX3" s="1304">
        <v>2010</v>
      </c>
      <c r="CY3" s="1305"/>
      <c r="CZ3" s="1305"/>
      <c r="DA3" s="1305"/>
      <c r="DB3" s="1305"/>
      <c r="DC3" s="1305"/>
      <c r="DD3" s="1305"/>
      <c r="DE3" s="1305"/>
      <c r="DF3" s="1306"/>
      <c r="DG3" s="1281">
        <v>2011</v>
      </c>
      <c r="DH3" s="1282"/>
      <c r="DI3" s="1282"/>
      <c r="DJ3" s="1282"/>
      <c r="DK3" s="1282"/>
      <c r="DL3" s="1282"/>
      <c r="DM3" s="1282"/>
      <c r="DN3" s="1282"/>
      <c r="DO3" s="1283"/>
      <c r="DP3" s="1281">
        <v>2012</v>
      </c>
      <c r="DQ3" s="1282"/>
      <c r="DR3" s="1282"/>
      <c r="DS3" s="1282"/>
      <c r="DT3" s="1282"/>
      <c r="DU3" s="1282"/>
      <c r="DV3" s="1282"/>
      <c r="DW3" s="1282"/>
      <c r="DX3" s="1283"/>
      <c r="DY3" s="1264">
        <v>2013</v>
      </c>
      <c r="DZ3" s="1271"/>
      <c r="EA3" s="1271"/>
      <c r="EB3" s="1271"/>
      <c r="EC3" s="1271"/>
      <c r="ED3" s="1271"/>
      <c r="EE3" s="1271"/>
      <c r="EF3" s="1271"/>
      <c r="EG3" s="1265"/>
      <c r="EH3" s="1264">
        <v>2014</v>
      </c>
      <c r="EI3" s="1271"/>
      <c r="EJ3" s="1271"/>
      <c r="EK3" s="1271"/>
      <c r="EL3" s="1271"/>
      <c r="EM3" s="1271"/>
      <c r="EN3" s="1271"/>
      <c r="EO3" s="1271"/>
      <c r="EP3" s="1265"/>
      <c r="EQ3" s="1264">
        <v>2015</v>
      </c>
      <c r="ER3" s="1271"/>
      <c r="ES3" s="1271"/>
      <c r="ET3" s="1271"/>
      <c r="EU3" s="1271"/>
      <c r="EV3" s="1271"/>
      <c r="EW3" s="1271"/>
      <c r="EX3" s="1271"/>
      <c r="EY3" s="1265"/>
      <c r="EZ3" s="1264">
        <v>2016</v>
      </c>
      <c r="FA3" s="1271"/>
      <c r="FB3" s="1271"/>
      <c r="FC3" s="1271"/>
      <c r="FD3" s="1271"/>
      <c r="FE3" s="1271"/>
      <c r="FF3" s="1271"/>
      <c r="FG3" s="1271"/>
      <c r="FH3" s="1265"/>
      <c r="FI3" s="1264">
        <v>2017</v>
      </c>
      <c r="FJ3" s="1265"/>
    </row>
    <row r="4" spans="1:166" ht="45.75" customHeight="1">
      <c r="A4" s="1331"/>
      <c r="B4" s="1332"/>
      <c r="C4" s="1322"/>
      <c r="D4" s="1323"/>
      <c r="E4" s="1323"/>
      <c r="F4" s="1324"/>
      <c r="G4" s="1322"/>
      <c r="H4" s="1323"/>
      <c r="I4" s="1323"/>
      <c r="J4" s="1324"/>
      <c r="K4" s="1322"/>
      <c r="L4" s="1323"/>
      <c r="M4" s="1323"/>
      <c r="N4" s="1324"/>
      <c r="O4" s="1322"/>
      <c r="P4" s="1323"/>
      <c r="Q4" s="1323"/>
      <c r="R4" s="1324"/>
      <c r="S4" s="1322"/>
      <c r="T4" s="1323"/>
      <c r="U4" s="1323"/>
      <c r="V4" s="1324"/>
      <c r="W4" s="1301"/>
      <c r="X4" s="1302"/>
      <c r="Y4" s="1302"/>
      <c r="Z4" s="1303"/>
      <c r="AA4" s="1301"/>
      <c r="AB4" s="1302"/>
      <c r="AC4" s="1302"/>
      <c r="AD4" s="1303"/>
      <c r="AE4" s="1301"/>
      <c r="AF4" s="1302"/>
      <c r="AG4" s="1302"/>
      <c r="AH4" s="1303"/>
      <c r="AI4" s="1301"/>
      <c r="AJ4" s="1302"/>
      <c r="AK4" s="1302"/>
      <c r="AL4" s="1303"/>
      <c r="AM4" s="1301"/>
      <c r="AN4" s="1302"/>
      <c r="AO4" s="1302"/>
      <c r="AP4" s="1303"/>
      <c r="AQ4" s="1301"/>
      <c r="AR4" s="1302"/>
      <c r="AS4" s="1302"/>
      <c r="AT4" s="1303"/>
      <c r="AU4" s="1301"/>
      <c r="AV4" s="1302"/>
      <c r="AW4" s="1302"/>
      <c r="AX4" s="1303"/>
      <c r="AY4" s="1301"/>
      <c r="AZ4" s="1302"/>
      <c r="BA4" s="1302"/>
      <c r="BB4" s="1303"/>
      <c r="BC4" s="1301"/>
      <c r="BD4" s="1302"/>
      <c r="BE4" s="1302"/>
      <c r="BF4" s="1303"/>
      <c r="BG4" s="1301"/>
      <c r="BH4" s="1302"/>
      <c r="BI4" s="1302"/>
      <c r="BJ4" s="1303"/>
      <c r="BK4" s="1301"/>
      <c r="BL4" s="1302"/>
      <c r="BM4" s="1302"/>
      <c r="BN4" s="1303"/>
      <c r="BO4" s="1301"/>
      <c r="BP4" s="1302"/>
      <c r="BQ4" s="1302"/>
      <c r="BR4" s="1303"/>
      <c r="BS4" s="1301"/>
      <c r="BT4" s="1302"/>
      <c r="BU4" s="1302"/>
      <c r="BV4" s="1303"/>
      <c r="BW4" s="1260" t="s">
        <v>97</v>
      </c>
      <c r="BX4" s="1274"/>
      <c r="BY4" s="1273" t="s">
        <v>98</v>
      </c>
      <c r="BZ4" s="1285"/>
      <c r="CA4" s="1315" t="s">
        <v>29</v>
      </c>
      <c r="CB4" s="1285"/>
      <c r="CC4" s="1284" t="s">
        <v>99</v>
      </c>
      <c r="CD4" s="1267"/>
      <c r="CE4" s="1268"/>
      <c r="CF4" s="1260" t="s">
        <v>97</v>
      </c>
      <c r="CG4" s="1274"/>
      <c r="CH4" s="1273" t="s">
        <v>98</v>
      </c>
      <c r="CI4" s="1285"/>
      <c r="CJ4" s="1315" t="s">
        <v>29</v>
      </c>
      <c r="CK4" s="1285"/>
      <c r="CL4" s="1284" t="s">
        <v>100</v>
      </c>
      <c r="CM4" s="1267"/>
      <c r="CN4" s="1268"/>
      <c r="CO4" s="1260" t="s">
        <v>97</v>
      </c>
      <c r="CP4" s="1274"/>
      <c r="CQ4" s="1273" t="s">
        <v>98</v>
      </c>
      <c r="CR4" s="1285"/>
      <c r="CS4" s="1315" t="s">
        <v>29</v>
      </c>
      <c r="CT4" s="1285"/>
      <c r="CU4" s="1284" t="s">
        <v>101</v>
      </c>
      <c r="CV4" s="1267"/>
      <c r="CW4" s="1268"/>
      <c r="CX4" s="1260" t="s">
        <v>97</v>
      </c>
      <c r="CY4" s="1274"/>
      <c r="CZ4" s="1313" t="s">
        <v>98</v>
      </c>
      <c r="DA4" s="1314"/>
      <c r="DB4" s="1313" t="s">
        <v>29</v>
      </c>
      <c r="DC4" s="1314"/>
      <c r="DD4" s="1284" t="s">
        <v>102</v>
      </c>
      <c r="DE4" s="1267"/>
      <c r="DF4" s="1268"/>
      <c r="DG4" s="1260" t="s">
        <v>97</v>
      </c>
      <c r="DH4" s="1274"/>
      <c r="DI4" s="1273" t="s">
        <v>98</v>
      </c>
      <c r="DJ4" s="1285"/>
      <c r="DK4" s="1315" t="s">
        <v>29</v>
      </c>
      <c r="DL4" s="1285"/>
      <c r="DM4" s="1284" t="s">
        <v>103</v>
      </c>
      <c r="DN4" s="1267"/>
      <c r="DO4" s="1268"/>
      <c r="DP4" s="1260" t="s">
        <v>97</v>
      </c>
      <c r="DQ4" s="1274"/>
      <c r="DR4" s="1273" t="s">
        <v>98</v>
      </c>
      <c r="DS4" s="1285"/>
      <c r="DT4" s="1315" t="s">
        <v>29</v>
      </c>
      <c r="DU4" s="1285"/>
      <c r="DV4" s="1284" t="s">
        <v>104</v>
      </c>
      <c r="DW4" s="1267"/>
      <c r="DX4" s="1268"/>
      <c r="DY4" s="1260" t="s">
        <v>97</v>
      </c>
      <c r="DZ4" s="1274"/>
      <c r="EA4" s="1273" t="s">
        <v>98</v>
      </c>
      <c r="EB4" s="1285"/>
      <c r="EC4" s="1273" t="s">
        <v>29</v>
      </c>
      <c r="ED4" s="1285"/>
      <c r="EE4" s="1284" t="s">
        <v>127</v>
      </c>
      <c r="EF4" s="1267"/>
      <c r="EG4" s="1268"/>
      <c r="EH4" s="1296" t="s">
        <v>97</v>
      </c>
      <c r="EI4" s="1297"/>
      <c r="EJ4" s="1286" t="s">
        <v>129</v>
      </c>
      <c r="EK4" s="1287"/>
      <c r="EL4" s="1273" t="s">
        <v>29</v>
      </c>
      <c r="EM4" s="1285"/>
      <c r="EN4" s="1290" t="s">
        <v>132</v>
      </c>
      <c r="EO4" s="1291"/>
      <c r="EP4" s="1292"/>
      <c r="EQ4" s="1296" t="s">
        <v>97</v>
      </c>
      <c r="ER4" s="1287"/>
      <c r="ES4" s="1273" t="s">
        <v>129</v>
      </c>
      <c r="ET4" s="1285"/>
      <c r="EU4" s="1286" t="s">
        <v>29</v>
      </c>
      <c r="EV4" s="1287"/>
      <c r="EW4" s="1266" t="s">
        <v>138</v>
      </c>
      <c r="EX4" s="1267"/>
      <c r="EY4" s="1268"/>
      <c r="EZ4" s="1260" t="s">
        <v>97</v>
      </c>
      <c r="FA4" s="1274"/>
      <c r="FB4" s="1273" t="s">
        <v>129</v>
      </c>
      <c r="FC4" s="1274"/>
      <c r="FD4" s="1273" t="s">
        <v>29</v>
      </c>
      <c r="FE4" s="1274"/>
      <c r="FF4" s="1266" t="s">
        <v>141</v>
      </c>
      <c r="FG4" s="1267"/>
      <c r="FH4" s="1268"/>
      <c r="FI4" s="1260" t="s">
        <v>97</v>
      </c>
      <c r="FJ4" s="1261"/>
    </row>
    <row r="5" spans="1:166" ht="15" customHeight="1">
      <c r="A5" s="1331"/>
      <c r="B5" s="1332"/>
      <c r="C5" s="1307" t="s">
        <v>105</v>
      </c>
      <c r="D5" s="1279" t="s">
        <v>106</v>
      </c>
      <c r="E5" s="5"/>
      <c r="F5" s="7"/>
      <c r="G5" s="1307" t="s">
        <v>105</v>
      </c>
      <c r="H5" s="1279" t="s">
        <v>106</v>
      </c>
      <c r="I5" s="5"/>
      <c r="J5" s="7"/>
      <c r="K5" s="1307" t="s">
        <v>105</v>
      </c>
      <c r="L5" s="1279" t="s">
        <v>106</v>
      </c>
      <c r="M5" s="5"/>
      <c r="N5" s="7"/>
      <c r="O5" s="1307" t="s">
        <v>105</v>
      </c>
      <c r="P5" s="1279" t="s">
        <v>106</v>
      </c>
      <c r="Q5" s="5"/>
      <c r="R5" s="7"/>
      <c r="S5" s="1307" t="s">
        <v>105</v>
      </c>
      <c r="T5" s="1279" t="s">
        <v>106</v>
      </c>
      <c r="U5" s="5"/>
      <c r="V5" s="7"/>
      <c r="W5" s="1307" t="s">
        <v>105</v>
      </c>
      <c r="X5" s="1279" t="s">
        <v>106</v>
      </c>
      <c r="Y5" s="5"/>
      <c r="Z5" s="7"/>
      <c r="AA5" s="1307" t="s">
        <v>105</v>
      </c>
      <c r="AB5" s="1279" t="s">
        <v>106</v>
      </c>
      <c r="AC5" s="5"/>
      <c r="AD5" s="7"/>
      <c r="AE5" s="1307" t="s">
        <v>105</v>
      </c>
      <c r="AF5" s="1279" t="s">
        <v>106</v>
      </c>
      <c r="AG5" s="5"/>
      <c r="AH5" s="7"/>
      <c r="AI5" s="1307" t="s">
        <v>105</v>
      </c>
      <c r="AJ5" s="1279" t="s">
        <v>106</v>
      </c>
      <c r="AK5" s="5"/>
      <c r="AL5" s="7"/>
      <c r="AM5" s="1307" t="s">
        <v>105</v>
      </c>
      <c r="AN5" s="1279" t="s">
        <v>106</v>
      </c>
      <c r="AO5" s="5"/>
      <c r="AP5" s="7"/>
      <c r="AQ5" s="1307" t="s">
        <v>105</v>
      </c>
      <c r="AR5" s="1279" t="s">
        <v>106</v>
      </c>
      <c r="AS5" s="5"/>
      <c r="AT5" s="7"/>
      <c r="AU5" s="1307" t="s">
        <v>105</v>
      </c>
      <c r="AV5" s="1279" t="s">
        <v>106</v>
      </c>
      <c r="AW5" s="5"/>
      <c r="AX5" s="7"/>
      <c r="AY5" s="1307" t="s">
        <v>105</v>
      </c>
      <c r="AZ5" s="1279" t="s">
        <v>106</v>
      </c>
      <c r="BA5" s="5"/>
      <c r="BB5" s="7"/>
      <c r="BC5" s="1307" t="s">
        <v>105</v>
      </c>
      <c r="BD5" s="1279" t="s">
        <v>106</v>
      </c>
      <c r="BE5" s="5"/>
      <c r="BF5" s="7"/>
      <c r="BG5" s="1307" t="s">
        <v>105</v>
      </c>
      <c r="BH5" s="1279" t="s">
        <v>106</v>
      </c>
      <c r="BI5" s="5"/>
      <c r="BJ5" s="7"/>
      <c r="BK5" s="1307" t="s">
        <v>105</v>
      </c>
      <c r="BL5" s="1279" t="s">
        <v>106</v>
      </c>
      <c r="BM5" s="5"/>
      <c r="BN5" s="7"/>
      <c r="BO5" s="1307" t="s">
        <v>105</v>
      </c>
      <c r="BP5" s="1279" t="s">
        <v>106</v>
      </c>
      <c r="BQ5" s="5"/>
      <c r="BR5" s="7"/>
      <c r="BS5" s="1307" t="s">
        <v>105</v>
      </c>
      <c r="BT5" s="1279" t="s">
        <v>106</v>
      </c>
      <c r="BU5" s="5"/>
      <c r="BV5" s="7"/>
      <c r="BW5" s="1262" t="s">
        <v>106</v>
      </c>
      <c r="BX5" s="27"/>
      <c r="BY5" s="1279" t="s">
        <v>106</v>
      </c>
      <c r="BZ5" s="28"/>
      <c r="CA5" s="1279" t="s">
        <v>106</v>
      </c>
      <c r="CB5" s="28"/>
      <c r="CC5" s="1279" t="s">
        <v>106</v>
      </c>
      <c r="CD5" s="27"/>
      <c r="CE5" s="29"/>
      <c r="CF5" s="1262" t="s">
        <v>106</v>
      </c>
      <c r="CG5" s="27"/>
      <c r="CH5" s="1279" t="s">
        <v>106</v>
      </c>
      <c r="CI5" s="28"/>
      <c r="CJ5" s="1279" t="s">
        <v>106</v>
      </c>
      <c r="CK5" s="28"/>
      <c r="CL5" s="1279" t="s">
        <v>106</v>
      </c>
      <c r="CM5" s="27"/>
      <c r="CN5" s="29"/>
      <c r="CO5" s="1262" t="s">
        <v>106</v>
      </c>
      <c r="CP5" s="27"/>
      <c r="CQ5" s="1279" t="s">
        <v>106</v>
      </c>
      <c r="CR5" s="28"/>
      <c r="CS5" s="1279" t="s">
        <v>106</v>
      </c>
      <c r="CT5" s="28"/>
      <c r="CU5" s="1279" t="s">
        <v>106</v>
      </c>
      <c r="CV5" s="27"/>
      <c r="CW5" s="29"/>
      <c r="CX5" s="1262" t="s">
        <v>106</v>
      </c>
      <c r="CY5" s="27"/>
      <c r="CZ5" s="1279" t="s">
        <v>106</v>
      </c>
      <c r="DA5" s="28"/>
      <c r="DB5" s="1279" t="s">
        <v>106</v>
      </c>
      <c r="DC5" s="28"/>
      <c r="DD5" s="1279" t="s">
        <v>106</v>
      </c>
      <c r="DE5" s="27"/>
      <c r="DF5" s="29"/>
      <c r="DG5" s="1262" t="s">
        <v>106</v>
      </c>
      <c r="DH5" s="27"/>
      <c r="DI5" s="1279" t="s">
        <v>106</v>
      </c>
      <c r="DJ5" s="28"/>
      <c r="DK5" s="1279" t="s">
        <v>106</v>
      </c>
      <c r="DL5" s="28"/>
      <c r="DM5" s="1279" t="s">
        <v>106</v>
      </c>
      <c r="DN5" s="27"/>
      <c r="DO5" s="29"/>
      <c r="DP5" s="1262" t="s">
        <v>106</v>
      </c>
      <c r="DQ5" s="27"/>
      <c r="DR5" s="1279" t="s">
        <v>106</v>
      </c>
      <c r="DS5" s="28"/>
      <c r="DT5" s="1279" t="s">
        <v>106</v>
      </c>
      <c r="DU5" s="28"/>
      <c r="DV5" s="1279" t="s">
        <v>106</v>
      </c>
      <c r="DW5" s="27"/>
      <c r="DX5" s="29"/>
      <c r="DY5" s="1262" t="s">
        <v>106</v>
      </c>
      <c r="DZ5" s="27"/>
      <c r="EA5" s="1279" t="s">
        <v>106</v>
      </c>
      <c r="EB5" s="28"/>
      <c r="EC5" s="1279" t="s">
        <v>106</v>
      </c>
      <c r="ED5" s="28"/>
      <c r="EE5" s="1298" t="s">
        <v>106</v>
      </c>
      <c r="EF5" s="27"/>
      <c r="EG5" s="29"/>
      <c r="EH5" s="1262" t="s">
        <v>106</v>
      </c>
      <c r="EI5" s="28"/>
      <c r="EJ5" s="1298" t="s">
        <v>106</v>
      </c>
      <c r="EK5" s="27"/>
      <c r="EL5" s="1275" t="s">
        <v>106</v>
      </c>
      <c r="EM5" s="28"/>
      <c r="EN5" s="1293" t="s">
        <v>106</v>
      </c>
      <c r="EO5" s="27"/>
      <c r="EP5" s="29"/>
      <c r="EQ5" s="1262" t="s">
        <v>106</v>
      </c>
      <c r="ER5" s="27"/>
      <c r="ES5" s="1279" t="s">
        <v>106</v>
      </c>
      <c r="ET5" s="28"/>
      <c r="EU5" s="1288" t="s">
        <v>106</v>
      </c>
      <c r="EV5" s="27"/>
      <c r="EW5" s="1277" t="s">
        <v>106</v>
      </c>
      <c r="EX5" s="27"/>
      <c r="EY5" s="29"/>
      <c r="EZ5" s="1262" t="s">
        <v>106</v>
      </c>
      <c r="FA5" s="27"/>
      <c r="FB5" s="1279" t="s">
        <v>106</v>
      </c>
      <c r="FC5" s="27"/>
      <c r="FD5" s="1275" t="s">
        <v>106</v>
      </c>
      <c r="FE5" s="27"/>
      <c r="FF5" s="1269" t="s">
        <v>106</v>
      </c>
      <c r="FG5" s="27"/>
      <c r="FH5" s="29"/>
      <c r="FI5" s="1262" t="s">
        <v>106</v>
      </c>
      <c r="FJ5" s="29"/>
    </row>
    <row r="6" spans="1:166" ht="130.5" customHeight="1" thickBot="1">
      <c r="A6" s="1333"/>
      <c r="B6" s="1334"/>
      <c r="C6" s="1308"/>
      <c r="D6" s="1309"/>
      <c r="E6" s="6" t="s">
        <v>30</v>
      </c>
      <c r="F6" s="8" t="s">
        <v>107</v>
      </c>
      <c r="G6" s="1308"/>
      <c r="H6" s="1309"/>
      <c r="I6" s="6" t="s">
        <v>30</v>
      </c>
      <c r="J6" s="8" t="s">
        <v>107</v>
      </c>
      <c r="K6" s="1308"/>
      <c r="L6" s="1309"/>
      <c r="M6" s="6" t="s">
        <v>30</v>
      </c>
      <c r="N6" s="8" t="s">
        <v>107</v>
      </c>
      <c r="O6" s="1308"/>
      <c r="P6" s="1309"/>
      <c r="Q6" s="6" t="s">
        <v>30</v>
      </c>
      <c r="R6" s="8" t="s">
        <v>107</v>
      </c>
      <c r="S6" s="1308"/>
      <c r="T6" s="1309"/>
      <c r="U6" s="6" t="s">
        <v>30</v>
      </c>
      <c r="V6" s="8" t="s">
        <v>107</v>
      </c>
      <c r="W6" s="1308"/>
      <c r="X6" s="1309"/>
      <c r="Y6" s="6" t="s">
        <v>30</v>
      </c>
      <c r="Z6" s="8" t="s">
        <v>107</v>
      </c>
      <c r="AA6" s="1308"/>
      <c r="AB6" s="1309"/>
      <c r="AC6" s="6" t="s">
        <v>30</v>
      </c>
      <c r="AD6" s="8" t="s">
        <v>107</v>
      </c>
      <c r="AE6" s="1308"/>
      <c r="AF6" s="1309"/>
      <c r="AG6" s="6" t="s">
        <v>30</v>
      </c>
      <c r="AH6" s="8" t="s">
        <v>107</v>
      </c>
      <c r="AI6" s="1308"/>
      <c r="AJ6" s="1309"/>
      <c r="AK6" s="6" t="s">
        <v>30</v>
      </c>
      <c r="AL6" s="8" t="s">
        <v>107</v>
      </c>
      <c r="AM6" s="1308"/>
      <c r="AN6" s="1309"/>
      <c r="AO6" s="6" t="s">
        <v>30</v>
      </c>
      <c r="AP6" s="8" t="s">
        <v>107</v>
      </c>
      <c r="AQ6" s="1308"/>
      <c r="AR6" s="1309"/>
      <c r="AS6" s="6" t="s">
        <v>30</v>
      </c>
      <c r="AT6" s="8" t="s">
        <v>107</v>
      </c>
      <c r="AU6" s="1308"/>
      <c r="AV6" s="1309"/>
      <c r="AW6" s="6" t="s">
        <v>30</v>
      </c>
      <c r="AX6" s="8" t="s">
        <v>107</v>
      </c>
      <c r="AY6" s="1308"/>
      <c r="AZ6" s="1309"/>
      <c r="BA6" s="6" t="s">
        <v>30</v>
      </c>
      <c r="BB6" s="8" t="s">
        <v>107</v>
      </c>
      <c r="BC6" s="1308"/>
      <c r="BD6" s="1309"/>
      <c r="BE6" s="6" t="s">
        <v>30</v>
      </c>
      <c r="BF6" s="8" t="s">
        <v>107</v>
      </c>
      <c r="BG6" s="1308"/>
      <c r="BH6" s="1309"/>
      <c r="BI6" s="6" t="s">
        <v>30</v>
      </c>
      <c r="BJ6" s="8" t="s">
        <v>107</v>
      </c>
      <c r="BK6" s="1308"/>
      <c r="BL6" s="1309"/>
      <c r="BM6" s="6" t="s">
        <v>30</v>
      </c>
      <c r="BN6" s="8" t="s">
        <v>107</v>
      </c>
      <c r="BO6" s="1308"/>
      <c r="BP6" s="1309"/>
      <c r="BQ6" s="6" t="s">
        <v>30</v>
      </c>
      <c r="BR6" s="8" t="s">
        <v>107</v>
      </c>
      <c r="BS6" s="1308"/>
      <c r="BT6" s="1309"/>
      <c r="BU6" s="6" t="s">
        <v>30</v>
      </c>
      <c r="BV6" s="8" t="s">
        <v>107</v>
      </c>
      <c r="BW6" s="1263"/>
      <c r="BX6" s="6" t="s">
        <v>30</v>
      </c>
      <c r="BY6" s="1280"/>
      <c r="BZ6" s="6" t="s">
        <v>30</v>
      </c>
      <c r="CA6" s="1280"/>
      <c r="CB6" s="6" t="s">
        <v>30</v>
      </c>
      <c r="CC6" s="1280"/>
      <c r="CD6" s="6" t="s">
        <v>30</v>
      </c>
      <c r="CE6" s="8" t="s">
        <v>107</v>
      </c>
      <c r="CF6" s="1263"/>
      <c r="CG6" s="6" t="s">
        <v>30</v>
      </c>
      <c r="CH6" s="1280"/>
      <c r="CI6" s="6" t="s">
        <v>30</v>
      </c>
      <c r="CJ6" s="1280"/>
      <c r="CK6" s="6" t="s">
        <v>30</v>
      </c>
      <c r="CL6" s="1280"/>
      <c r="CM6" s="6" t="s">
        <v>30</v>
      </c>
      <c r="CN6" s="8" t="s">
        <v>107</v>
      </c>
      <c r="CO6" s="1263"/>
      <c r="CP6" s="6" t="s">
        <v>30</v>
      </c>
      <c r="CQ6" s="1280"/>
      <c r="CR6" s="6" t="s">
        <v>30</v>
      </c>
      <c r="CS6" s="1280"/>
      <c r="CT6" s="6" t="s">
        <v>30</v>
      </c>
      <c r="CU6" s="1280"/>
      <c r="CV6" s="6" t="s">
        <v>30</v>
      </c>
      <c r="CW6" s="8" t="s">
        <v>107</v>
      </c>
      <c r="CX6" s="1263"/>
      <c r="CY6" s="6" t="s">
        <v>30</v>
      </c>
      <c r="CZ6" s="1280"/>
      <c r="DA6" s="6" t="s">
        <v>30</v>
      </c>
      <c r="DB6" s="1280"/>
      <c r="DC6" s="6" t="s">
        <v>30</v>
      </c>
      <c r="DD6" s="1280"/>
      <c r="DE6" s="6" t="s">
        <v>30</v>
      </c>
      <c r="DF6" s="8" t="s">
        <v>107</v>
      </c>
      <c r="DG6" s="1263"/>
      <c r="DH6" s="6" t="s">
        <v>30</v>
      </c>
      <c r="DI6" s="1280"/>
      <c r="DJ6" s="6" t="s">
        <v>30</v>
      </c>
      <c r="DK6" s="1280"/>
      <c r="DL6" s="6" t="s">
        <v>30</v>
      </c>
      <c r="DM6" s="1280"/>
      <c r="DN6" s="6" t="s">
        <v>30</v>
      </c>
      <c r="DO6" s="8" t="s">
        <v>107</v>
      </c>
      <c r="DP6" s="1263"/>
      <c r="DQ6" s="6" t="s">
        <v>30</v>
      </c>
      <c r="DR6" s="1280"/>
      <c r="DS6" s="6" t="s">
        <v>30</v>
      </c>
      <c r="DT6" s="1280"/>
      <c r="DU6" s="6" t="s">
        <v>30</v>
      </c>
      <c r="DV6" s="1280"/>
      <c r="DW6" s="6" t="s">
        <v>30</v>
      </c>
      <c r="DX6" s="8" t="s">
        <v>107</v>
      </c>
      <c r="DY6" s="1263"/>
      <c r="DZ6" s="6" t="s">
        <v>30</v>
      </c>
      <c r="EA6" s="1280"/>
      <c r="EB6" s="811" t="s">
        <v>30</v>
      </c>
      <c r="EC6" s="1280"/>
      <c r="ED6" s="820" t="s">
        <v>30</v>
      </c>
      <c r="EE6" s="1299"/>
      <c r="EF6" s="6" t="s">
        <v>30</v>
      </c>
      <c r="EG6" s="8" t="s">
        <v>107</v>
      </c>
      <c r="EH6" s="1263"/>
      <c r="EI6" s="820" t="s">
        <v>30</v>
      </c>
      <c r="EJ6" s="1299"/>
      <c r="EK6" s="6" t="s">
        <v>30</v>
      </c>
      <c r="EL6" s="1276"/>
      <c r="EM6" s="820" t="s">
        <v>30</v>
      </c>
      <c r="EN6" s="1294"/>
      <c r="EO6" s="6" t="s">
        <v>30</v>
      </c>
      <c r="EP6" s="8" t="s">
        <v>107</v>
      </c>
      <c r="EQ6" s="1263"/>
      <c r="ER6" s="6" t="s">
        <v>30</v>
      </c>
      <c r="ES6" s="1280"/>
      <c r="ET6" s="820" t="s">
        <v>30</v>
      </c>
      <c r="EU6" s="1289"/>
      <c r="EV6" s="6" t="s">
        <v>30</v>
      </c>
      <c r="EW6" s="1278"/>
      <c r="EX6" s="6" t="s">
        <v>30</v>
      </c>
      <c r="EY6" s="8" t="s">
        <v>107</v>
      </c>
      <c r="EZ6" s="1263"/>
      <c r="FA6" s="6" t="s">
        <v>30</v>
      </c>
      <c r="FB6" s="1280"/>
      <c r="FC6" s="6" t="s">
        <v>30</v>
      </c>
      <c r="FD6" s="1276"/>
      <c r="FE6" s="6" t="s">
        <v>30</v>
      </c>
      <c r="FF6" s="1270"/>
      <c r="FG6" s="6" t="s">
        <v>30</v>
      </c>
      <c r="FH6" s="8" t="s">
        <v>107</v>
      </c>
      <c r="FI6" s="1263"/>
      <c r="FJ6" s="1120" t="s">
        <v>30</v>
      </c>
    </row>
    <row r="7" spans="1:166" ht="33" customHeight="1">
      <c r="A7" s="1327" t="s">
        <v>108</v>
      </c>
      <c r="B7" s="1328"/>
      <c r="C7" s="30">
        <v>4646.7</v>
      </c>
      <c r="D7" s="31">
        <v>381578</v>
      </c>
      <c r="E7" s="32">
        <v>16.2</v>
      </c>
      <c r="F7" s="33">
        <f t="shared" ref="F7:F23" si="0">(D7/D$39)*100</f>
        <v>35.69452109896072</v>
      </c>
      <c r="G7" s="34">
        <v>4618.2</v>
      </c>
      <c r="H7" s="31">
        <v>413878</v>
      </c>
      <c r="I7" s="32">
        <f t="shared" ref="I7:I23" si="1">(H7/D7-1)*100</f>
        <v>8.4648486023827463</v>
      </c>
      <c r="J7" s="35">
        <f t="shared" ref="J7:J23" si="2">(H7/H$39)*100</f>
        <v>34.981734827905058</v>
      </c>
      <c r="K7" s="30">
        <v>4650.8999999999996</v>
      </c>
      <c r="L7" s="31">
        <v>436752</v>
      </c>
      <c r="M7" s="32">
        <f t="shared" ref="M7:M23" si="3">(L7/H7-1)*100</f>
        <v>5.5267494285755614</v>
      </c>
      <c r="N7" s="33">
        <f t="shared" ref="N7:N23" si="4">(L7/L$39)*100</f>
        <v>34.378984952818158</v>
      </c>
      <c r="O7" s="34">
        <v>4586.2</v>
      </c>
      <c r="P7" s="31">
        <v>440807</v>
      </c>
      <c r="Q7" s="32">
        <f t="shared" ref="Q7:Q23" si="5">(P7/L7-1)*100</f>
        <v>0.92844451771256775</v>
      </c>
      <c r="R7" s="35">
        <f t="shared" ref="R7:R23" si="6">(P7/P$39)*100</f>
        <v>33.240806514129382</v>
      </c>
      <c r="S7" s="36">
        <v>4540.2</v>
      </c>
      <c r="T7" s="37">
        <v>446941</v>
      </c>
      <c r="U7" s="38">
        <f t="shared" ref="U7:U23" si="7">(T7/P7-1)*100</f>
        <v>1.3915387006104618</v>
      </c>
      <c r="V7" s="38">
        <f t="shared" ref="V7:V23" si="8">(T7/T$39)*100</f>
        <v>31.644887578556236</v>
      </c>
      <c r="W7" s="39">
        <v>4566.6000000000004</v>
      </c>
      <c r="X7" s="40">
        <v>457416</v>
      </c>
      <c r="Y7" s="41">
        <f t="shared" ref="Y7:Y23" si="9">(X7/T7-1)*100</f>
        <v>2.3437097961475972</v>
      </c>
      <c r="Z7" s="42">
        <f t="shared" ref="Z7:Z23" si="10">(X7/X$39)*100</f>
        <v>30.250760375932238</v>
      </c>
      <c r="AA7" s="43">
        <v>4840.3999999999996</v>
      </c>
      <c r="AB7" s="40">
        <v>525257</v>
      </c>
      <c r="AC7" s="41">
        <f t="shared" ref="AC7:AC23" si="11">(AB7/X7-1)*100</f>
        <v>14.831357014184032</v>
      </c>
      <c r="AD7" s="41">
        <f t="shared" ref="AD7:AD23" si="12">(AB7/AB$39)*100</f>
        <v>32.968617307398993</v>
      </c>
      <c r="AE7" s="39">
        <v>5044.7</v>
      </c>
      <c r="AF7" s="40">
        <v>565199</v>
      </c>
      <c r="AG7" s="41">
        <f t="shared" ref="AG7:AG23" si="13">(AF7/AB7-1)*100</f>
        <v>7.6042775250972472</v>
      </c>
      <c r="AH7" s="42">
        <f t="shared" ref="AH7:AH23" si="14">(AF7/AF$39)*100</f>
        <v>34.219953804191526</v>
      </c>
      <c r="AI7" s="44">
        <v>5206.3</v>
      </c>
      <c r="AJ7" s="40">
        <v>601508</v>
      </c>
      <c r="AK7" s="41">
        <f t="shared" ref="AK7:AK23" si="15">(AJ7/AF7-1)*100</f>
        <v>6.4241090306246029</v>
      </c>
      <c r="AL7" s="41">
        <f t="shared" ref="AL7:AL23" si="16">(AJ7/AJ$39)*100</f>
        <v>35.750655717146238</v>
      </c>
      <c r="AM7" s="45">
        <v>5322.8</v>
      </c>
      <c r="AN7" s="40">
        <v>633841</v>
      </c>
      <c r="AO7" s="41">
        <f t="shared" ref="AO7:AO23" si="17">(AN7/AJ7-1)*100</f>
        <v>5.3753233539703515</v>
      </c>
      <c r="AP7" s="42">
        <f t="shared" ref="AP7:AP23" si="18">(AN7/AN$39)*100</f>
        <v>36.876305393785309</v>
      </c>
      <c r="AQ7" s="46" t="s">
        <v>0</v>
      </c>
      <c r="AR7" s="40">
        <v>686296</v>
      </c>
      <c r="AS7" s="41">
        <f t="shared" ref="AS7:AS23" si="19">(AR7/AN7-1)*100</f>
        <v>8.2757347662899772</v>
      </c>
      <c r="AT7" s="41">
        <f t="shared" ref="AT7:AT23" si="20">(AR7/AR$39)*100</f>
        <v>38.090036869239356</v>
      </c>
      <c r="AU7" s="47" t="s">
        <v>0</v>
      </c>
      <c r="AV7" s="40">
        <v>715747</v>
      </c>
      <c r="AW7" s="41">
        <f>(AV7/AR7-1)*100</f>
        <v>4.2912970496695291</v>
      </c>
      <c r="AX7" s="42">
        <f>(AV7/AV$39)*100</f>
        <v>39.016980566382294</v>
      </c>
      <c r="AY7" s="46" t="s">
        <v>0</v>
      </c>
      <c r="AZ7" s="48">
        <v>760259</v>
      </c>
      <c r="BA7" s="49">
        <f>(AZ7/AV7-1)*100</f>
        <v>6.2189572572431295</v>
      </c>
      <c r="BB7" s="50">
        <f>(AZ7/AZ$39)*100</f>
        <v>41.244005381594079</v>
      </c>
      <c r="BC7" s="47" t="s">
        <v>0</v>
      </c>
      <c r="BD7" s="48">
        <v>805016</v>
      </c>
      <c r="BE7" s="49">
        <f>(BD7/AZ7-1)*100</f>
        <v>5.887072694963158</v>
      </c>
      <c r="BF7" s="51">
        <f>(BD7/BD$39)*100</f>
        <v>43.896587149079664</v>
      </c>
      <c r="BG7" s="46" t="s">
        <v>0</v>
      </c>
      <c r="BH7" s="48">
        <v>853061</v>
      </c>
      <c r="BI7" s="38">
        <f>(BH7/BD7-1)*100</f>
        <v>5.9682043586711364</v>
      </c>
      <c r="BJ7" s="38">
        <f>(BH7/BH$39)*100</f>
        <v>46.630338053975812</v>
      </c>
      <c r="BK7" s="47" t="s">
        <v>0</v>
      </c>
      <c r="BL7" s="48">
        <v>894219</v>
      </c>
      <c r="BM7" s="52">
        <f>(BL7/BH7-1)*100</f>
        <v>4.8247428964634409</v>
      </c>
      <c r="BN7" s="51">
        <f>(BL7/BL$39)*100</f>
        <v>48.775750316228368</v>
      </c>
      <c r="BO7" s="46" t="s">
        <v>0</v>
      </c>
      <c r="BP7" s="37">
        <v>947869</v>
      </c>
      <c r="BQ7" s="52">
        <f>(BP7/BL7-1)*100</f>
        <v>5.9996488555935423</v>
      </c>
      <c r="BR7" s="38">
        <f>(BP7/BP$39)*100</f>
        <v>51.631562457171412</v>
      </c>
      <c r="BS7" s="47" t="s">
        <v>0</v>
      </c>
      <c r="BT7" s="37">
        <v>937368</v>
      </c>
      <c r="BU7" s="52">
        <f>(BT7/BP7-1)*100</f>
        <v>-1.1078535114029453</v>
      </c>
      <c r="BV7" s="51">
        <f>(BT7/BT$39)*100</f>
        <v>52.346231710522503</v>
      </c>
      <c r="BW7" s="53">
        <v>942368</v>
      </c>
      <c r="BX7" s="52">
        <f>(BW7/BT7-1)*100</f>
        <v>0.5334084372413006</v>
      </c>
      <c r="BY7" s="37">
        <v>948405</v>
      </c>
      <c r="BZ7" s="54">
        <f>(BY7/BT7-1)*100</f>
        <v>1.1774457843664488</v>
      </c>
      <c r="CA7" s="37">
        <v>958108</v>
      </c>
      <c r="CB7" s="54">
        <f>(CA7/BT7-1)*100</f>
        <v>2.2125781976769066</v>
      </c>
      <c r="CC7" s="53">
        <v>971935</v>
      </c>
      <c r="CD7" s="52">
        <f>(CC7/BT7-1)*100</f>
        <v>3.6876658900239834</v>
      </c>
      <c r="CE7" s="38">
        <f>(CC7/CC$39)*100</f>
        <v>54.322308907523563</v>
      </c>
      <c r="CF7" s="55">
        <v>979792</v>
      </c>
      <c r="CG7" s="52">
        <f>(CF7/CC7-1)*100</f>
        <v>0.80838739216100297</v>
      </c>
      <c r="CH7" s="37">
        <v>985150</v>
      </c>
      <c r="CI7" s="52">
        <f>(CH7/CC7-1)*100</f>
        <v>1.359658824921417</v>
      </c>
      <c r="CJ7" s="37">
        <v>988413</v>
      </c>
      <c r="CK7" s="54">
        <f>(CJ7/CC7-1)*100</f>
        <v>1.6953808639466716</v>
      </c>
      <c r="CL7" s="37">
        <v>1004766</v>
      </c>
      <c r="CM7" s="52">
        <f>(CL7/CC7-1)*100</f>
        <v>3.3779007855463616</v>
      </c>
      <c r="CN7" s="51">
        <f>(CL7/CL$39)*100</f>
        <v>56.554549289494261</v>
      </c>
      <c r="CO7" s="53">
        <v>984010</v>
      </c>
      <c r="CP7" s="52">
        <f>(CO7/CL7-1)*100</f>
        <v>-2.0657546135120053</v>
      </c>
      <c r="CQ7" s="37">
        <v>992329</v>
      </c>
      <c r="CR7" s="54">
        <f>(CQ7/CL7-1)*100</f>
        <v>-1.2378006421395638</v>
      </c>
      <c r="CS7" s="37">
        <v>1003250</v>
      </c>
      <c r="CT7" s="54">
        <f>(CS7/CL7-1)*100</f>
        <v>-0.15088090162286294</v>
      </c>
      <c r="CU7" s="37">
        <v>1015222</v>
      </c>
      <c r="CV7" s="52">
        <f>(CU7/CL7-1)*100</f>
        <v>1.0406403082906968</v>
      </c>
      <c r="CW7" s="38">
        <f>(CU7/CU$39)*100</f>
        <v>57.977766834756864</v>
      </c>
      <c r="CX7" s="55">
        <v>1019313</v>
      </c>
      <c r="CY7" s="54">
        <f>(CX7/CU7-1)*100</f>
        <v>0.40296605077509984</v>
      </c>
      <c r="CZ7" s="37">
        <v>1028539</v>
      </c>
      <c r="DA7" s="54">
        <f>(CZ7/CU7-1)*100</f>
        <v>1.3117328032686393</v>
      </c>
      <c r="DB7" s="37">
        <v>1036342</v>
      </c>
      <c r="DC7" s="54">
        <f>(DB7/CU7-1)*100</f>
        <v>2.0803331685089521</v>
      </c>
      <c r="DD7" s="37">
        <v>1043194</v>
      </c>
      <c r="DE7" s="52">
        <f>(DD7/CU7-1)*100</f>
        <v>2.7552594407922681</v>
      </c>
      <c r="DF7" s="51">
        <f>(DD7/DD$39)*100</f>
        <v>59.248825378517779</v>
      </c>
      <c r="DG7" s="56">
        <v>1043753</v>
      </c>
      <c r="DH7" s="54">
        <f>(DG7/DD7-1)*100</f>
        <v>5.3585430897795661E-2</v>
      </c>
      <c r="DI7" s="37">
        <v>1049690</v>
      </c>
      <c r="DJ7" s="54">
        <f>(DI7/DD7-1)*100</f>
        <v>0.62270296800019942</v>
      </c>
      <c r="DK7" s="37">
        <v>1058717</v>
      </c>
      <c r="DL7" s="54">
        <f>(DK7/DD7-1)*100</f>
        <v>1.4880261964696828</v>
      </c>
      <c r="DM7" s="37">
        <v>1068524</v>
      </c>
      <c r="DN7" s="52">
        <f>(DM7/DD7-1)*100</f>
        <v>2.4281197936337762</v>
      </c>
      <c r="DO7" s="38">
        <f>(DM7/DM$39)*100</f>
        <v>60.236472070308977</v>
      </c>
      <c r="DP7" s="57">
        <v>1072435</v>
      </c>
      <c r="DQ7" s="54">
        <f>(DP7/DM7-1)*100</f>
        <v>0.36601891955632126</v>
      </c>
      <c r="DR7" s="37">
        <v>1080984</v>
      </c>
      <c r="DS7" s="54">
        <f>(DR7/DM7-1)*100</f>
        <v>1.1660945378858978</v>
      </c>
      <c r="DT7" s="37">
        <v>1091465</v>
      </c>
      <c r="DU7" s="54">
        <f>(DT7/DM7-1)*100</f>
        <v>2.1469803205169002</v>
      </c>
      <c r="DV7" s="821">
        <v>1102526</v>
      </c>
      <c r="DW7" s="52">
        <f>(DV7/DM7-1)*100</f>
        <v>3.1821465872549526</v>
      </c>
      <c r="DX7" s="51">
        <f>(DV7/DV$39)*100</f>
        <v>61.584825295903691</v>
      </c>
      <c r="DY7" s="1025">
        <v>1105706</v>
      </c>
      <c r="DZ7" s="1026">
        <f>(DY7/DV7-1)*100</f>
        <v>0.28842857220601203</v>
      </c>
      <c r="EA7" s="821">
        <v>1112979</v>
      </c>
      <c r="EB7" s="1026">
        <f>(EA7/DV7-1)*100</f>
        <v>0.9480955551161685</v>
      </c>
      <c r="EC7" s="821">
        <v>1122355</v>
      </c>
      <c r="ED7" s="1026">
        <f>(EC7/DV7-1)*100</f>
        <v>1.7985063390795419</v>
      </c>
      <c r="EE7" s="1027">
        <v>1134777</v>
      </c>
      <c r="EF7" s="1028">
        <f>(EE7/DV7-1)*100</f>
        <v>2.9251917868603483</v>
      </c>
      <c r="EG7" s="980">
        <f>(EE7/EE$39)*100</f>
        <v>62.572553040627291</v>
      </c>
      <c r="EH7" s="1025">
        <v>1136105</v>
      </c>
      <c r="EI7" s="1026">
        <f>(EH7/EE7-1)*100</f>
        <v>0.11702739833465703</v>
      </c>
      <c r="EJ7" s="1029">
        <v>1143964</v>
      </c>
      <c r="EK7" s="1028">
        <f>(EJ7/EE7-1)*100</f>
        <v>0.80958637688286483</v>
      </c>
      <c r="EL7" s="1030">
        <v>1150308</v>
      </c>
      <c r="EM7" s="1026">
        <f>(EL7/EE7-1)*100</f>
        <v>1.3686389484453665</v>
      </c>
      <c r="EN7" s="1031">
        <v>1163020</v>
      </c>
      <c r="EO7" s="1028">
        <f>(EN7/EE7-1)*100</f>
        <v>2.4888590445523606</v>
      </c>
      <c r="EP7" s="980">
        <f>(EN7/EN$39)*100</f>
        <v>63.649932790061136</v>
      </c>
      <c r="EQ7" s="1031">
        <v>1163159</v>
      </c>
      <c r="ER7" s="1028">
        <f>(EQ7/EN7-1)*100</f>
        <v>1.1951643135965639E-2</v>
      </c>
      <c r="ES7" s="1052">
        <v>1171296</v>
      </c>
      <c r="ET7" s="1026">
        <f>(ES7/EN7-1)*100</f>
        <v>0.71159567333320961</v>
      </c>
      <c r="EU7" s="1052">
        <v>1175864</v>
      </c>
      <c r="EV7" s="1028">
        <f>(EU7/EN7-1)*100</f>
        <v>1.1043662189816228</v>
      </c>
      <c r="EW7" s="1053">
        <v>1185781</v>
      </c>
      <c r="EX7" s="52">
        <f>(EW7/EN7-1)*100</f>
        <v>1.9570600677546457</v>
      </c>
      <c r="EY7" s="51">
        <f>(EW7/EW$39)*100</f>
        <v>64.385634379530515</v>
      </c>
      <c r="EZ7" s="1035">
        <v>1191244</v>
      </c>
      <c r="FA7" s="52">
        <f>(EZ7/EW7-1)*100</f>
        <v>0.4607090179383988</v>
      </c>
      <c r="FB7" s="1052">
        <v>1202644</v>
      </c>
      <c r="FC7" s="1028">
        <f>(FB7/EW7-1)*100</f>
        <v>1.4221007083095483</v>
      </c>
      <c r="FD7" s="1052">
        <v>1211773</v>
      </c>
      <c r="FE7" s="1028">
        <f>(FD7/EW7-1)*100</f>
        <v>2.1919730540462368</v>
      </c>
      <c r="FF7" s="1053">
        <v>1225451</v>
      </c>
      <c r="FG7" s="52">
        <f>(FF7/EW7-1)*100</f>
        <v>3.3454744172827899</v>
      </c>
      <c r="FH7" s="51">
        <f>(FF7/FF$39)*100</f>
        <v>65.25663560228729</v>
      </c>
      <c r="FI7" s="1147">
        <v>1230731</v>
      </c>
      <c r="FJ7" s="58">
        <f>(FI7/FF7-1)*100</f>
        <v>0.43086178068318937</v>
      </c>
    </row>
    <row r="8" spans="1:166" ht="33" customHeight="1">
      <c r="A8" s="807"/>
      <c r="B8" s="1" t="s">
        <v>109</v>
      </c>
      <c r="C8" s="59">
        <v>1830.7</v>
      </c>
      <c r="D8" s="60">
        <v>218234</v>
      </c>
      <c r="E8" s="61">
        <v>22</v>
      </c>
      <c r="F8" s="62">
        <f t="shared" si="0"/>
        <v>20.414589199352672</v>
      </c>
      <c r="G8" s="63">
        <v>1851.6</v>
      </c>
      <c r="H8" s="60">
        <v>241949</v>
      </c>
      <c r="I8" s="61">
        <f t="shared" si="1"/>
        <v>10.866776029399627</v>
      </c>
      <c r="J8" s="64">
        <f t="shared" si="2"/>
        <v>20.449977432665666</v>
      </c>
      <c r="K8" s="59">
        <v>1863.9</v>
      </c>
      <c r="L8" s="60">
        <v>251961</v>
      </c>
      <c r="M8" s="61">
        <f t="shared" si="3"/>
        <v>4.1380621535943574</v>
      </c>
      <c r="N8" s="62">
        <f t="shared" si="4"/>
        <v>19.833139694144538</v>
      </c>
      <c r="O8" s="63">
        <v>1848</v>
      </c>
      <c r="P8" s="60">
        <v>251400</v>
      </c>
      <c r="Q8" s="61">
        <f t="shared" si="5"/>
        <v>-0.2226535058997281</v>
      </c>
      <c r="R8" s="64">
        <f t="shared" si="6"/>
        <v>18.957817724428438</v>
      </c>
      <c r="S8" s="65">
        <v>1856</v>
      </c>
      <c r="T8" s="66">
        <v>252064</v>
      </c>
      <c r="U8" s="67">
        <f t="shared" si="7"/>
        <v>0.26412092283214506</v>
      </c>
      <c r="V8" s="67">
        <f t="shared" si="8"/>
        <v>17.846957299959502</v>
      </c>
      <c r="W8" s="68">
        <v>1841</v>
      </c>
      <c r="X8" s="69">
        <v>253352</v>
      </c>
      <c r="Y8" s="70">
        <f t="shared" si="9"/>
        <v>0.51098133807288004</v>
      </c>
      <c r="Z8" s="71">
        <f t="shared" si="10"/>
        <v>16.755187056778041</v>
      </c>
      <c r="AA8" s="72">
        <v>1998.9</v>
      </c>
      <c r="AB8" s="69">
        <v>284414</v>
      </c>
      <c r="AC8" s="70">
        <f t="shared" si="11"/>
        <v>12.260412390665953</v>
      </c>
      <c r="AD8" s="70">
        <f t="shared" si="12"/>
        <v>17.851711301070861</v>
      </c>
      <c r="AE8" s="68">
        <v>2099</v>
      </c>
      <c r="AF8" s="69">
        <v>303725</v>
      </c>
      <c r="AG8" s="70">
        <f t="shared" si="13"/>
        <v>6.7897501529460502</v>
      </c>
      <c r="AH8" s="71">
        <f t="shared" si="14"/>
        <v>18.389019565105517</v>
      </c>
      <c r="AI8" s="73">
        <v>2202</v>
      </c>
      <c r="AJ8" s="69">
        <v>324028</v>
      </c>
      <c r="AK8" s="70">
        <f t="shared" si="15"/>
        <v>6.6846654045600529</v>
      </c>
      <c r="AL8" s="70">
        <f t="shared" si="16"/>
        <v>19.258619121799644</v>
      </c>
      <c r="AM8" s="74">
        <v>2227.1</v>
      </c>
      <c r="AN8" s="69">
        <v>335920</v>
      </c>
      <c r="AO8" s="70">
        <f t="shared" si="17"/>
        <v>3.6700532052785562</v>
      </c>
      <c r="AP8" s="71">
        <f t="shared" si="18"/>
        <v>19.543526701302628</v>
      </c>
      <c r="AQ8" s="75" t="s">
        <v>0</v>
      </c>
      <c r="AR8" s="69">
        <v>352375</v>
      </c>
      <c r="AS8" s="70">
        <f t="shared" si="19"/>
        <v>4.89848773517505</v>
      </c>
      <c r="AT8" s="70">
        <f t="shared" si="20"/>
        <v>19.557125120645054</v>
      </c>
      <c r="AU8" s="76" t="s">
        <v>0</v>
      </c>
      <c r="AV8" s="69">
        <v>360837</v>
      </c>
      <c r="AW8" s="70">
        <f>(AV8/AR8-1)*100</f>
        <v>2.4014189428875454</v>
      </c>
      <c r="AX8" s="71">
        <f>(AV8/AV$39)*100</f>
        <v>19.670037340892364</v>
      </c>
      <c r="AY8" s="77" t="s">
        <v>0</v>
      </c>
      <c r="AZ8" s="78">
        <v>373725</v>
      </c>
      <c r="BA8" s="79">
        <f>(AZ8/AV8-1)*100</f>
        <v>3.5716958072481431</v>
      </c>
      <c r="BB8" s="80">
        <f>(AZ8/AZ$39)*100</f>
        <v>20.27455894798516</v>
      </c>
      <c r="BC8" s="81" t="s">
        <v>0</v>
      </c>
      <c r="BD8" s="78">
        <v>389510</v>
      </c>
      <c r="BE8" s="79">
        <f>(BD8/AZ8-1)*100</f>
        <v>4.22369389256807</v>
      </c>
      <c r="BF8" s="82">
        <f>(BD8/BD$39)*100</f>
        <v>21.239527736638799</v>
      </c>
      <c r="BG8" s="77" t="s">
        <v>0</v>
      </c>
      <c r="BH8" s="83" t="s">
        <v>0</v>
      </c>
      <c r="BI8" s="84" t="s">
        <v>1</v>
      </c>
      <c r="BJ8" s="85" t="s">
        <v>1</v>
      </c>
      <c r="BK8" s="81" t="s">
        <v>0</v>
      </c>
      <c r="BL8" s="83" t="s">
        <v>0</v>
      </c>
      <c r="BM8" s="84" t="s">
        <v>1</v>
      </c>
      <c r="BN8" s="86" t="s">
        <v>1</v>
      </c>
      <c r="BO8" s="87" t="s">
        <v>0</v>
      </c>
      <c r="BP8" s="83" t="s">
        <v>0</v>
      </c>
      <c r="BQ8" s="84" t="s">
        <v>1</v>
      </c>
      <c r="BR8" s="88" t="s">
        <v>1</v>
      </c>
      <c r="BS8" s="89" t="s">
        <v>0</v>
      </c>
      <c r="BT8" s="83" t="s">
        <v>0</v>
      </c>
      <c r="BU8" s="84" t="s">
        <v>1</v>
      </c>
      <c r="BV8" s="86" t="s">
        <v>1</v>
      </c>
      <c r="BW8" s="90" t="s">
        <v>0</v>
      </c>
      <c r="BX8" s="88" t="s">
        <v>1</v>
      </c>
      <c r="BY8" s="91" t="s">
        <v>0</v>
      </c>
      <c r="BZ8" s="84" t="s">
        <v>1</v>
      </c>
      <c r="CA8" s="83" t="s">
        <v>0</v>
      </c>
      <c r="CB8" s="84" t="s">
        <v>1</v>
      </c>
      <c r="CC8" s="83" t="s">
        <v>0</v>
      </c>
      <c r="CD8" s="84" t="s">
        <v>1</v>
      </c>
      <c r="CE8" s="88" t="s">
        <v>1</v>
      </c>
      <c r="CF8" s="92" t="s">
        <v>0</v>
      </c>
      <c r="CG8" s="84" t="s">
        <v>1</v>
      </c>
      <c r="CH8" s="83" t="s">
        <v>0</v>
      </c>
      <c r="CI8" s="84" t="s">
        <v>1</v>
      </c>
      <c r="CJ8" s="83" t="s">
        <v>0</v>
      </c>
      <c r="CK8" s="84" t="s">
        <v>1</v>
      </c>
      <c r="CL8" s="83" t="s">
        <v>0</v>
      </c>
      <c r="CM8" s="84" t="s">
        <v>1</v>
      </c>
      <c r="CN8" s="86" t="s">
        <v>1</v>
      </c>
      <c r="CO8" s="90" t="s">
        <v>0</v>
      </c>
      <c r="CP8" s="84" t="s">
        <v>1</v>
      </c>
      <c r="CQ8" s="83" t="s">
        <v>0</v>
      </c>
      <c r="CR8" s="84" t="s">
        <v>1</v>
      </c>
      <c r="CS8" s="83" t="s">
        <v>0</v>
      </c>
      <c r="CT8" s="84" t="s">
        <v>1</v>
      </c>
      <c r="CU8" s="83" t="s">
        <v>0</v>
      </c>
      <c r="CV8" s="84" t="s">
        <v>1</v>
      </c>
      <c r="CW8" s="88" t="s">
        <v>1</v>
      </c>
      <c r="CX8" s="92" t="s">
        <v>0</v>
      </c>
      <c r="CY8" s="84" t="s">
        <v>1</v>
      </c>
      <c r="CZ8" s="83" t="s">
        <v>0</v>
      </c>
      <c r="DA8" s="84" t="s">
        <v>1</v>
      </c>
      <c r="DB8" s="83" t="s">
        <v>0</v>
      </c>
      <c r="DC8" s="84" t="s">
        <v>1</v>
      </c>
      <c r="DD8" s="83" t="s">
        <v>0</v>
      </c>
      <c r="DE8" s="84" t="s">
        <v>1</v>
      </c>
      <c r="DF8" s="86" t="s">
        <v>1</v>
      </c>
      <c r="DG8" s="90" t="s">
        <v>0</v>
      </c>
      <c r="DH8" s="84" t="s">
        <v>1</v>
      </c>
      <c r="DI8" s="83" t="s">
        <v>0</v>
      </c>
      <c r="DJ8" s="84" t="s">
        <v>1</v>
      </c>
      <c r="DK8" s="83" t="s">
        <v>0</v>
      </c>
      <c r="DL8" s="84" t="s">
        <v>1</v>
      </c>
      <c r="DM8" s="83" t="s">
        <v>0</v>
      </c>
      <c r="DN8" s="84" t="s">
        <v>1</v>
      </c>
      <c r="DO8" s="88" t="s">
        <v>1</v>
      </c>
      <c r="DP8" s="93" t="s">
        <v>0</v>
      </c>
      <c r="DQ8" s="84" t="s">
        <v>1</v>
      </c>
      <c r="DR8" s="91" t="s">
        <v>0</v>
      </c>
      <c r="DS8" s="84" t="s">
        <v>1</v>
      </c>
      <c r="DT8" s="91" t="s">
        <v>0</v>
      </c>
      <c r="DU8" s="84" t="s">
        <v>1</v>
      </c>
      <c r="DV8" s="91" t="s">
        <v>0</v>
      </c>
      <c r="DW8" s="84" t="s">
        <v>1</v>
      </c>
      <c r="DX8" s="86" t="s">
        <v>1</v>
      </c>
      <c r="DY8" s="93" t="s">
        <v>0</v>
      </c>
      <c r="DZ8" s="84" t="s">
        <v>1</v>
      </c>
      <c r="EA8" s="91" t="s">
        <v>0</v>
      </c>
      <c r="EB8" s="84" t="s">
        <v>1</v>
      </c>
      <c r="EC8" s="91" t="s">
        <v>0</v>
      </c>
      <c r="ED8" s="84" t="s">
        <v>1</v>
      </c>
      <c r="EE8" s="83" t="s">
        <v>0</v>
      </c>
      <c r="EF8" s="84" t="s">
        <v>1</v>
      </c>
      <c r="EG8" s="86" t="s">
        <v>1</v>
      </c>
      <c r="EH8" s="93" t="s">
        <v>0</v>
      </c>
      <c r="EI8" s="84" t="s">
        <v>1</v>
      </c>
      <c r="EJ8" s="829" t="s">
        <v>0</v>
      </c>
      <c r="EK8" s="88" t="s">
        <v>1</v>
      </c>
      <c r="EL8" s="927" t="s">
        <v>0</v>
      </c>
      <c r="EM8" s="84" t="s">
        <v>1</v>
      </c>
      <c r="EN8" s="888" t="s">
        <v>0</v>
      </c>
      <c r="EO8" s="84" t="s">
        <v>1</v>
      </c>
      <c r="EP8" s="86" t="s">
        <v>1</v>
      </c>
      <c r="EQ8" s="888" t="s">
        <v>0</v>
      </c>
      <c r="ER8" s="88" t="s">
        <v>1</v>
      </c>
      <c r="ES8" s="944" t="s">
        <v>0</v>
      </c>
      <c r="ET8" s="84" t="s">
        <v>1</v>
      </c>
      <c r="EU8" s="944" t="s">
        <v>0</v>
      </c>
      <c r="EV8" s="88" t="s">
        <v>1</v>
      </c>
      <c r="EW8" s="985" t="s">
        <v>0</v>
      </c>
      <c r="EX8" s="84" t="s">
        <v>1</v>
      </c>
      <c r="EY8" s="86" t="s">
        <v>1</v>
      </c>
      <c r="EZ8" s="1036" t="s">
        <v>0</v>
      </c>
      <c r="FA8" s="88" t="s">
        <v>1</v>
      </c>
      <c r="FB8" s="944" t="s">
        <v>0</v>
      </c>
      <c r="FC8" s="88" t="s">
        <v>1</v>
      </c>
      <c r="FD8" s="944" t="s">
        <v>0</v>
      </c>
      <c r="FE8" s="88" t="s">
        <v>1</v>
      </c>
      <c r="FF8" s="1091" t="s">
        <v>0</v>
      </c>
      <c r="FG8" s="84" t="s">
        <v>1</v>
      </c>
      <c r="FH8" s="86" t="s">
        <v>1</v>
      </c>
      <c r="FI8" s="1148" t="s">
        <v>0</v>
      </c>
      <c r="FJ8" s="86" t="s">
        <v>1</v>
      </c>
    </row>
    <row r="9" spans="1:166" ht="33" customHeight="1">
      <c r="A9" s="807"/>
      <c r="B9" s="2" t="s">
        <v>110</v>
      </c>
      <c r="C9" s="59">
        <v>1406.8</v>
      </c>
      <c r="D9" s="60">
        <v>83216</v>
      </c>
      <c r="E9" s="61">
        <v>7.4</v>
      </c>
      <c r="F9" s="62">
        <f t="shared" si="0"/>
        <v>7.7843986492174997</v>
      </c>
      <c r="G9" s="63">
        <v>1393.8</v>
      </c>
      <c r="H9" s="60">
        <v>89006</v>
      </c>
      <c r="I9" s="61">
        <f t="shared" si="1"/>
        <v>6.9577965775812434</v>
      </c>
      <c r="J9" s="64">
        <f t="shared" si="2"/>
        <v>7.522951908756971</v>
      </c>
      <c r="K9" s="59">
        <v>1412.5</v>
      </c>
      <c r="L9" s="60">
        <v>95754</v>
      </c>
      <c r="M9" s="61">
        <f t="shared" si="3"/>
        <v>7.5815113587847982</v>
      </c>
      <c r="N9" s="62">
        <f t="shared" si="4"/>
        <v>7.537287351110356</v>
      </c>
      <c r="O9" s="63">
        <v>1413.7</v>
      </c>
      <c r="P9" s="60">
        <v>99518</v>
      </c>
      <c r="Q9" s="61">
        <f t="shared" si="5"/>
        <v>3.9309062806775596</v>
      </c>
      <c r="R9" s="64">
        <f t="shared" si="6"/>
        <v>7.5045509319795904</v>
      </c>
      <c r="S9" s="65">
        <v>1416.4</v>
      </c>
      <c r="T9" s="66">
        <v>103381</v>
      </c>
      <c r="U9" s="67">
        <f t="shared" si="7"/>
        <v>3.881709841435721</v>
      </c>
      <c r="V9" s="67">
        <f t="shared" si="8"/>
        <v>7.3197136149038071</v>
      </c>
      <c r="W9" s="68">
        <v>1485.5</v>
      </c>
      <c r="X9" s="69">
        <v>108529</v>
      </c>
      <c r="Y9" s="70">
        <f t="shared" si="9"/>
        <v>4.9796384248556258</v>
      </c>
      <c r="Z9" s="71">
        <f t="shared" si="10"/>
        <v>7.1774594085898844</v>
      </c>
      <c r="AA9" s="72">
        <v>1585.6</v>
      </c>
      <c r="AB9" s="69">
        <v>136555</v>
      </c>
      <c r="AC9" s="70">
        <f t="shared" si="11"/>
        <v>25.823512609532926</v>
      </c>
      <c r="AD9" s="70">
        <f t="shared" si="12"/>
        <v>8.5710985982326164</v>
      </c>
      <c r="AE9" s="68">
        <v>1664.8</v>
      </c>
      <c r="AF9" s="69">
        <v>149823</v>
      </c>
      <c r="AG9" s="70">
        <f t="shared" si="13"/>
        <v>9.7162315550510812</v>
      </c>
      <c r="AH9" s="71">
        <f t="shared" si="14"/>
        <v>9.0710283259619846</v>
      </c>
      <c r="AI9" s="73">
        <v>1742.3</v>
      </c>
      <c r="AJ9" s="69">
        <v>162980</v>
      </c>
      <c r="AK9" s="70">
        <f t="shared" si="15"/>
        <v>8.7816957342998094</v>
      </c>
      <c r="AL9" s="70">
        <f t="shared" si="16"/>
        <v>9.6867238154446724</v>
      </c>
      <c r="AM9" s="74">
        <v>1815.6</v>
      </c>
      <c r="AN9" s="69">
        <v>176464</v>
      </c>
      <c r="AO9" s="70">
        <f t="shared" si="17"/>
        <v>8.2734077800957095</v>
      </c>
      <c r="AP9" s="71">
        <f t="shared" si="18"/>
        <v>10.266518503866003</v>
      </c>
      <c r="AQ9" s="75" t="s">
        <v>0</v>
      </c>
      <c r="AR9" s="69">
        <v>199135</v>
      </c>
      <c r="AS9" s="70">
        <f t="shared" si="19"/>
        <v>12.847379635506396</v>
      </c>
      <c r="AT9" s="70">
        <f t="shared" si="20"/>
        <v>11.052169168924166</v>
      </c>
      <c r="AU9" s="76" t="s">
        <v>0</v>
      </c>
      <c r="AV9" s="69">
        <v>218517</v>
      </c>
      <c r="AW9" s="70">
        <f>(AV9/AR9-1)*100</f>
        <v>9.7330956386371135</v>
      </c>
      <c r="AX9" s="71">
        <f>(AV9/AV$39)*100</f>
        <v>11.911853689116629</v>
      </c>
      <c r="AY9" s="94" t="s">
        <v>0</v>
      </c>
      <c r="AZ9" s="95">
        <v>238992</v>
      </c>
      <c r="BA9" s="96">
        <f>(AZ9/AV9-1)*100</f>
        <v>9.3699803676601903</v>
      </c>
      <c r="BB9" s="97">
        <f>(AZ9/AZ$39)*100</f>
        <v>12.965301738168089</v>
      </c>
      <c r="BC9" s="98" t="s">
        <v>0</v>
      </c>
      <c r="BD9" s="95">
        <v>265891</v>
      </c>
      <c r="BE9" s="96">
        <f>(BD9/AZ9-1)*100</f>
        <v>11.255188458191068</v>
      </c>
      <c r="BF9" s="99">
        <f>(BD9/BD$39)*100</f>
        <v>14.498727296918249</v>
      </c>
      <c r="BG9" s="94" t="s">
        <v>0</v>
      </c>
      <c r="BH9" s="100" t="s">
        <v>0</v>
      </c>
      <c r="BI9" s="101" t="s">
        <v>1</v>
      </c>
      <c r="BJ9" s="102" t="s">
        <v>1</v>
      </c>
      <c r="BK9" s="98" t="s">
        <v>0</v>
      </c>
      <c r="BL9" s="100" t="s">
        <v>0</v>
      </c>
      <c r="BM9" s="101" t="s">
        <v>1</v>
      </c>
      <c r="BN9" s="103" t="s">
        <v>1</v>
      </c>
      <c r="BO9" s="94" t="s">
        <v>0</v>
      </c>
      <c r="BP9" s="100" t="s">
        <v>0</v>
      </c>
      <c r="BQ9" s="101" t="s">
        <v>1</v>
      </c>
      <c r="BR9" s="104" t="s">
        <v>1</v>
      </c>
      <c r="BS9" s="98" t="s">
        <v>0</v>
      </c>
      <c r="BT9" s="100" t="s">
        <v>0</v>
      </c>
      <c r="BU9" s="101" t="s">
        <v>1</v>
      </c>
      <c r="BV9" s="103" t="s">
        <v>1</v>
      </c>
      <c r="BW9" s="105" t="s">
        <v>0</v>
      </c>
      <c r="BX9" s="104" t="s">
        <v>1</v>
      </c>
      <c r="BY9" s="106" t="s">
        <v>0</v>
      </c>
      <c r="BZ9" s="101" t="s">
        <v>1</v>
      </c>
      <c r="CA9" s="100" t="s">
        <v>0</v>
      </c>
      <c r="CB9" s="101" t="s">
        <v>1</v>
      </c>
      <c r="CC9" s="100" t="s">
        <v>0</v>
      </c>
      <c r="CD9" s="101" t="s">
        <v>1</v>
      </c>
      <c r="CE9" s="104" t="s">
        <v>1</v>
      </c>
      <c r="CF9" s="107" t="s">
        <v>0</v>
      </c>
      <c r="CG9" s="101" t="s">
        <v>1</v>
      </c>
      <c r="CH9" s="100" t="s">
        <v>0</v>
      </c>
      <c r="CI9" s="101" t="s">
        <v>1</v>
      </c>
      <c r="CJ9" s="100" t="s">
        <v>0</v>
      </c>
      <c r="CK9" s="101" t="s">
        <v>1</v>
      </c>
      <c r="CL9" s="100" t="s">
        <v>0</v>
      </c>
      <c r="CM9" s="101" t="s">
        <v>1</v>
      </c>
      <c r="CN9" s="103" t="s">
        <v>1</v>
      </c>
      <c r="CO9" s="105" t="s">
        <v>0</v>
      </c>
      <c r="CP9" s="101" t="s">
        <v>1</v>
      </c>
      <c r="CQ9" s="100" t="s">
        <v>0</v>
      </c>
      <c r="CR9" s="101" t="s">
        <v>1</v>
      </c>
      <c r="CS9" s="100" t="s">
        <v>0</v>
      </c>
      <c r="CT9" s="101" t="s">
        <v>1</v>
      </c>
      <c r="CU9" s="100" t="s">
        <v>0</v>
      </c>
      <c r="CV9" s="101" t="s">
        <v>1</v>
      </c>
      <c r="CW9" s="104" t="s">
        <v>1</v>
      </c>
      <c r="CX9" s="107" t="s">
        <v>0</v>
      </c>
      <c r="CY9" s="101" t="s">
        <v>1</v>
      </c>
      <c r="CZ9" s="100" t="s">
        <v>0</v>
      </c>
      <c r="DA9" s="101" t="s">
        <v>1</v>
      </c>
      <c r="DB9" s="100" t="s">
        <v>0</v>
      </c>
      <c r="DC9" s="101" t="s">
        <v>1</v>
      </c>
      <c r="DD9" s="100" t="s">
        <v>0</v>
      </c>
      <c r="DE9" s="101" t="s">
        <v>1</v>
      </c>
      <c r="DF9" s="103" t="s">
        <v>1</v>
      </c>
      <c r="DG9" s="105" t="s">
        <v>0</v>
      </c>
      <c r="DH9" s="101" t="s">
        <v>1</v>
      </c>
      <c r="DI9" s="100" t="s">
        <v>0</v>
      </c>
      <c r="DJ9" s="101" t="s">
        <v>1</v>
      </c>
      <c r="DK9" s="100" t="s">
        <v>0</v>
      </c>
      <c r="DL9" s="101" t="s">
        <v>1</v>
      </c>
      <c r="DM9" s="100" t="s">
        <v>0</v>
      </c>
      <c r="DN9" s="101" t="s">
        <v>1</v>
      </c>
      <c r="DO9" s="104" t="s">
        <v>1</v>
      </c>
      <c r="DP9" s="108" t="s">
        <v>0</v>
      </c>
      <c r="DQ9" s="101" t="s">
        <v>1</v>
      </c>
      <c r="DR9" s="106" t="s">
        <v>0</v>
      </c>
      <c r="DS9" s="101" t="s">
        <v>1</v>
      </c>
      <c r="DT9" s="106" t="s">
        <v>0</v>
      </c>
      <c r="DU9" s="101" t="s">
        <v>1</v>
      </c>
      <c r="DV9" s="106" t="s">
        <v>0</v>
      </c>
      <c r="DW9" s="101" t="s">
        <v>1</v>
      </c>
      <c r="DX9" s="103" t="s">
        <v>1</v>
      </c>
      <c r="DY9" s="108" t="s">
        <v>0</v>
      </c>
      <c r="DZ9" s="101" t="s">
        <v>1</v>
      </c>
      <c r="EA9" s="106" t="s">
        <v>0</v>
      </c>
      <c r="EB9" s="101" t="s">
        <v>1</v>
      </c>
      <c r="EC9" s="106" t="s">
        <v>0</v>
      </c>
      <c r="ED9" s="101" t="s">
        <v>1</v>
      </c>
      <c r="EE9" s="100" t="s">
        <v>0</v>
      </c>
      <c r="EF9" s="101" t="s">
        <v>1</v>
      </c>
      <c r="EG9" s="103" t="s">
        <v>1</v>
      </c>
      <c r="EH9" s="108" t="s">
        <v>0</v>
      </c>
      <c r="EI9" s="101" t="s">
        <v>1</v>
      </c>
      <c r="EJ9" s="830" t="s">
        <v>0</v>
      </c>
      <c r="EK9" s="104" t="s">
        <v>131</v>
      </c>
      <c r="EL9" s="928" t="s">
        <v>0</v>
      </c>
      <c r="EM9" s="101" t="s">
        <v>1</v>
      </c>
      <c r="EN9" s="889" t="s">
        <v>0</v>
      </c>
      <c r="EO9" s="101" t="s">
        <v>1</v>
      </c>
      <c r="EP9" s="103" t="s">
        <v>1</v>
      </c>
      <c r="EQ9" s="889" t="s">
        <v>0</v>
      </c>
      <c r="ER9" s="104" t="s">
        <v>1</v>
      </c>
      <c r="ES9" s="945" t="s">
        <v>0</v>
      </c>
      <c r="ET9" s="101" t="s">
        <v>131</v>
      </c>
      <c r="EU9" s="945" t="s">
        <v>0</v>
      </c>
      <c r="EV9" s="104" t="s">
        <v>1</v>
      </c>
      <c r="EW9" s="986" t="s">
        <v>0</v>
      </c>
      <c r="EX9" s="101" t="s">
        <v>1</v>
      </c>
      <c r="EY9" s="103" t="s">
        <v>1</v>
      </c>
      <c r="EZ9" s="1037" t="s">
        <v>0</v>
      </c>
      <c r="FA9" s="104" t="s">
        <v>1</v>
      </c>
      <c r="FB9" s="945" t="s">
        <v>0</v>
      </c>
      <c r="FC9" s="104" t="s">
        <v>130</v>
      </c>
      <c r="FD9" s="945" t="s">
        <v>0</v>
      </c>
      <c r="FE9" s="104" t="s">
        <v>1</v>
      </c>
      <c r="FF9" s="1092" t="s">
        <v>0</v>
      </c>
      <c r="FG9" s="101" t="s">
        <v>1</v>
      </c>
      <c r="FH9" s="103" t="s">
        <v>1</v>
      </c>
      <c r="FI9" s="1149" t="s">
        <v>0</v>
      </c>
      <c r="FJ9" s="103" t="s">
        <v>1</v>
      </c>
    </row>
    <row r="10" spans="1:166" ht="33" customHeight="1">
      <c r="A10" s="807"/>
      <c r="B10" s="2" t="s">
        <v>111</v>
      </c>
      <c r="C10" s="59">
        <v>763.5</v>
      </c>
      <c r="D10" s="60">
        <v>47221</v>
      </c>
      <c r="E10" s="61">
        <v>11.4</v>
      </c>
      <c r="F10" s="62">
        <f t="shared" si="0"/>
        <v>4.4172645718936216</v>
      </c>
      <c r="G10" s="63">
        <v>753.2</v>
      </c>
      <c r="H10" s="60">
        <v>49446</v>
      </c>
      <c r="I10" s="61">
        <f t="shared" si="1"/>
        <v>4.7118866605959209</v>
      </c>
      <c r="J10" s="64">
        <f t="shared" si="2"/>
        <v>4.1792674660179898</v>
      </c>
      <c r="K10" s="59">
        <v>767.1</v>
      </c>
      <c r="L10" s="60">
        <v>54499</v>
      </c>
      <c r="M10" s="61">
        <f t="shared" si="3"/>
        <v>10.21922905796222</v>
      </c>
      <c r="N10" s="62">
        <f t="shared" si="4"/>
        <v>4.2898951829496763</v>
      </c>
      <c r="O10" s="63">
        <v>736.7</v>
      </c>
      <c r="P10" s="60">
        <v>54745</v>
      </c>
      <c r="Q10" s="61">
        <f t="shared" si="5"/>
        <v>0.45138442907208809</v>
      </c>
      <c r="R10" s="64">
        <f t="shared" si="6"/>
        <v>4.1282646432928987</v>
      </c>
      <c r="S10" s="65">
        <v>708.3</v>
      </c>
      <c r="T10" s="66">
        <v>56512</v>
      </c>
      <c r="U10" s="67">
        <f t="shared" si="7"/>
        <v>3.2276920266691045</v>
      </c>
      <c r="V10" s="67">
        <f t="shared" si="8"/>
        <v>4.0012348091568466</v>
      </c>
      <c r="W10" s="68">
        <v>701.8</v>
      </c>
      <c r="X10" s="69">
        <v>59989</v>
      </c>
      <c r="Y10" s="70">
        <f t="shared" si="9"/>
        <v>6.1526755379388343</v>
      </c>
      <c r="Z10" s="71">
        <f t="shared" si="10"/>
        <v>3.9673139203521499</v>
      </c>
      <c r="AA10" s="72">
        <v>751.1</v>
      </c>
      <c r="AB10" s="69">
        <v>71890</v>
      </c>
      <c r="AC10" s="70">
        <f t="shared" si="11"/>
        <v>19.838637083465294</v>
      </c>
      <c r="AD10" s="70">
        <f t="shared" si="12"/>
        <v>4.5122937880483525</v>
      </c>
      <c r="AE10" s="68">
        <v>784.7</v>
      </c>
      <c r="AF10" s="69">
        <v>78173</v>
      </c>
      <c r="AG10" s="70">
        <f t="shared" si="13"/>
        <v>8.739741271386837</v>
      </c>
      <c r="AH10" s="71">
        <f t="shared" si="14"/>
        <v>4.7329815670853348</v>
      </c>
      <c r="AI10" s="73">
        <v>807.9</v>
      </c>
      <c r="AJ10" s="69">
        <v>82960</v>
      </c>
      <c r="AK10" s="70">
        <f t="shared" si="15"/>
        <v>6.1235976615967136</v>
      </c>
      <c r="AL10" s="70">
        <f t="shared" si="16"/>
        <v>4.9307314255079771</v>
      </c>
      <c r="AM10" s="74">
        <v>855</v>
      </c>
      <c r="AN10" s="69">
        <v>88933</v>
      </c>
      <c r="AO10" s="70">
        <f t="shared" si="17"/>
        <v>7.1998553519768471</v>
      </c>
      <c r="AP10" s="71">
        <f t="shared" si="18"/>
        <v>5.1740428081892915</v>
      </c>
      <c r="AQ10" s="75" t="s">
        <v>0</v>
      </c>
      <c r="AR10" s="69">
        <v>92254</v>
      </c>
      <c r="AS10" s="70">
        <f t="shared" si="19"/>
        <v>3.7342718675857034</v>
      </c>
      <c r="AT10" s="70">
        <f t="shared" si="20"/>
        <v>5.1201788460588542</v>
      </c>
      <c r="AU10" s="76" t="s">
        <v>0</v>
      </c>
      <c r="AV10" s="69">
        <v>91010</v>
      </c>
      <c r="AW10" s="70">
        <f>(AV10/AR10-1)*100</f>
        <v>-1.3484510156741125</v>
      </c>
      <c r="AX10" s="71">
        <f>(AV10/AV$39)*100</f>
        <v>4.9611600207146553</v>
      </c>
      <c r="AY10" s="94" t="s">
        <v>0</v>
      </c>
      <c r="AZ10" s="95">
        <v>97251</v>
      </c>
      <c r="BA10" s="96">
        <f>(AZ10/AV10-1)*100</f>
        <v>6.8574881881112049</v>
      </c>
      <c r="BB10" s="97">
        <f>(AZ10/AZ$39)*100</f>
        <v>5.2758609465529585</v>
      </c>
      <c r="BC10" s="98" t="s">
        <v>0</v>
      </c>
      <c r="BD10" s="95">
        <v>99776</v>
      </c>
      <c r="BE10" s="96">
        <f>(BD10/AZ10-1)*100</f>
        <v>2.596374330341078</v>
      </c>
      <c r="BF10" s="99">
        <f>(BD10/BD$39)*100</f>
        <v>5.4406693523937069</v>
      </c>
      <c r="BG10" s="94" t="s">
        <v>0</v>
      </c>
      <c r="BH10" s="100" t="s">
        <v>0</v>
      </c>
      <c r="BI10" s="101" t="s">
        <v>1</v>
      </c>
      <c r="BJ10" s="102" t="s">
        <v>1</v>
      </c>
      <c r="BK10" s="98" t="s">
        <v>0</v>
      </c>
      <c r="BL10" s="100" t="s">
        <v>0</v>
      </c>
      <c r="BM10" s="101" t="s">
        <v>1</v>
      </c>
      <c r="BN10" s="103" t="s">
        <v>1</v>
      </c>
      <c r="BO10" s="94" t="s">
        <v>0</v>
      </c>
      <c r="BP10" s="100" t="s">
        <v>0</v>
      </c>
      <c r="BQ10" s="101" t="s">
        <v>1</v>
      </c>
      <c r="BR10" s="104" t="s">
        <v>1</v>
      </c>
      <c r="BS10" s="98" t="s">
        <v>0</v>
      </c>
      <c r="BT10" s="100" t="s">
        <v>0</v>
      </c>
      <c r="BU10" s="101" t="s">
        <v>1</v>
      </c>
      <c r="BV10" s="103" t="s">
        <v>1</v>
      </c>
      <c r="BW10" s="105" t="s">
        <v>0</v>
      </c>
      <c r="BX10" s="104" t="s">
        <v>1</v>
      </c>
      <c r="BY10" s="106" t="s">
        <v>0</v>
      </c>
      <c r="BZ10" s="101" t="s">
        <v>1</v>
      </c>
      <c r="CA10" s="100" t="s">
        <v>0</v>
      </c>
      <c r="CB10" s="101" t="s">
        <v>1</v>
      </c>
      <c r="CC10" s="100" t="s">
        <v>0</v>
      </c>
      <c r="CD10" s="101" t="s">
        <v>1</v>
      </c>
      <c r="CE10" s="104" t="s">
        <v>1</v>
      </c>
      <c r="CF10" s="107" t="s">
        <v>0</v>
      </c>
      <c r="CG10" s="101" t="s">
        <v>1</v>
      </c>
      <c r="CH10" s="100" t="s">
        <v>0</v>
      </c>
      <c r="CI10" s="101" t="s">
        <v>1</v>
      </c>
      <c r="CJ10" s="100" t="s">
        <v>0</v>
      </c>
      <c r="CK10" s="101" t="s">
        <v>1</v>
      </c>
      <c r="CL10" s="100" t="s">
        <v>0</v>
      </c>
      <c r="CM10" s="101" t="s">
        <v>1</v>
      </c>
      <c r="CN10" s="103" t="s">
        <v>1</v>
      </c>
      <c r="CO10" s="105" t="s">
        <v>0</v>
      </c>
      <c r="CP10" s="101" t="s">
        <v>1</v>
      </c>
      <c r="CQ10" s="100" t="s">
        <v>0</v>
      </c>
      <c r="CR10" s="101" t="s">
        <v>1</v>
      </c>
      <c r="CS10" s="100" t="s">
        <v>0</v>
      </c>
      <c r="CT10" s="101" t="s">
        <v>1</v>
      </c>
      <c r="CU10" s="100" t="s">
        <v>0</v>
      </c>
      <c r="CV10" s="101" t="s">
        <v>1</v>
      </c>
      <c r="CW10" s="104" t="s">
        <v>1</v>
      </c>
      <c r="CX10" s="107" t="s">
        <v>0</v>
      </c>
      <c r="CY10" s="101" t="s">
        <v>1</v>
      </c>
      <c r="CZ10" s="100" t="s">
        <v>0</v>
      </c>
      <c r="DA10" s="101" t="s">
        <v>1</v>
      </c>
      <c r="DB10" s="100" t="s">
        <v>0</v>
      </c>
      <c r="DC10" s="101" t="s">
        <v>1</v>
      </c>
      <c r="DD10" s="100" t="s">
        <v>0</v>
      </c>
      <c r="DE10" s="101" t="s">
        <v>1</v>
      </c>
      <c r="DF10" s="103" t="s">
        <v>1</v>
      </c>
      <c r="DG10" s="105" t="s">
        <v>0</v>
      </c>
      <c r="DH10" s="101" t="s">
        <v>1</v>
      </c>
      <c r="DI10" s="100" t="s">
        <v>0</v>
      </c>
      <c r="DJ10" s="101" t="s">
        <v>1</v>
      </c>
      <c r="DK10" s="100" t="s">
        <v>0</v>
      </c>
      <c r="DL10" s="101" t="s">
        <v>1</v>
      </c>
      <c r="DM10" s="100" t="s">
        <v>0</v>
      </c>
      <c r="DN10" s="101" t="s">
        <v>1</v>
      </c>
      <c r="DO10" s="104" t="s">
        <v>1</v>
      </c>
      <c r="DP10" s="108" t="s">
        <v>0</v>
      </c>
      <c r="DQ10" s="101" t="s">
        <v>1</v>
      </c>
      <c r="DR10" s="106" t="s">
        <v>0</v>
      </c>
      <c r="DS10" s="101" t="s">
        <v>1</v>
      </c>
      <c r="DT10" s="106" t="s">
        <v>0</v>
      </c>
      <c r="DU10" s="101" t="s">
        <v>1</v>
      </c>
      <c r="DV10" s="106" t="s">
        <v>0</v>
      </c>
      <c r="DW10" s="101" t="s">
        <v>1</v>
      </c>
      <c r="DX10" s="103" t="s">
        <v>1</v>
      </c>
      <c r="DY10" s="108" t="s">
        <v>0</v>
      </c>
      <c r="DZ10" s="101" t="s">
        <v>1</v>
      </c>
      <c r="EA10" s="106" t="s">
        <v>0</v>
      </c>
      <c r="EB10" s="101" t="s">
        <v>1</v>
      </c>
      <c r="EC10" s="106" t="s">
        <v>0</v>
      </c>
      <c r="ED10" s="101" t="s">
        <v>1</v>
      </c>
      <c r="EE10" s="100" t="s">
        <v>0</v>
      </c>
      <c r="EF10" s="101" t="s">
        <v>1</v>
      </c>
      <c r="EG10" s="103" t="s">
        <v>1</v>
      </c>
      <c r="EH10" s="108" t="s">
        <v>0</v>
      </c>
      <c r="EI10" s="101" t="s">
        <v>1</v>
      </c>
      <c r="EJ10" s="830" t="s">
        <v>0</v>
      </c>
      <c r="EK10" s="104" t="s">
        <v>1</v>
      </c>
      <c r="EL10" s="928" t="s">
        <v>0</v>
      </c>
      <c r="EM10" s="101" t="s">
        <v>1</v>
      </c>
      <c r="EN10" s="889" t="s">
        <v>0</v>
      </c>
      <c r="EO10" s="101" t="s">
        <v>1</v>
      </c>
      <c r="EP10" s="103" t="s">
        <v>1</v>
      </c>
      <c r="EQ10" s="889" t="s">
        <v>0</v>
      </c>
      <c r="ER10" s="104" t="s">
        <v>1</v>
      </c>
      <c r="ES10" s="945" t="s">
        <v>0</v>
      </c>
      <c r="ET10" s="101" t="s">
        <v>1</v>
      </c>
      <c r="EU10" s="945" t="s">
        <v>0</v>
      </c>
      <c r="EV10" s="104" t="s">
        <v>1</v>
      </c>
      <c r="EW10" s="986" t="s">
        <v>0</v>
      </c>
      <c r="EX10" s="101" t="s">
        <v>1</v>
      </c>
      <c r="EY10" s="103" t="s">
        <v>1</v>
      </c>
      <c r="EZ10" s="1037" t="s">
        <v>0</v>
      </c>
      <c r="FA10" s="104" t="s">
        <v>1</v>
      </c>
      <c r="FB10" s="945" t="s">
        <v>0</v>
      </c>
      <c r="FC10" s="104" t="s">
        <v>1</v>
      </c>
      <c r="FD10" s="945" t="s">
        <v>0</v>
      </c>
      <c r="FE10" s="104" t="s">
        <v>1</v>
      </c>
      <c r="FF10" s="1092" t="s">
        <v>0</v>
      </c>
      <c r="FG10" s="101" t="s">
        <v>1</v>
      </c>
      <c r="FH10" s="103" t="s">
        <v>1</v>
      </c>
      <c r="FI10" s="1149" t="s">
        <v>0</v>
      </c>
      <c r="FJ10" s="103" t="s">
        <v>1</v>
      </c>
    </row>
    <row r="11" spans="1:166" ht="33" customHeight="1">
      <c r="A11" s="807"/>
      <c r="B11" s="3" t="s">
        <v>112</v>
      </c>
      <c r="C11" s="59">
        <v>51.2</v>
      </c>
      <c r="D11" s="60">
        <v>1831</v>
      </c>
      <c r="E11" s="61">
        <v>-2</v>
      </c>
      <c r="F11" s="62">
        <f t="shared" si="0"/>
        <v>0.17127996931740583</v>
      </c>
      <c r="G11" s="63">
        <v>49</v>
      </c>
      <c r="H11" s="60">
        <v>1863</v>
      </c>
      <c r="I11" s="61">
        <f t="shared" si="1"/>
        <v>1.7476788640087282</v>
      </c>
      <c r="J11" s="64">
        <f t="shared" si="2"/>
        <v>0.15746420922201015</v>
      </c>
      <c r="K11" s="59">
        <v>45.8</v>
      </c>
      <c r="L11" s="60">
        <v>1866</v>
      </c>
      <c r="M11" s="61">
        <f t="shared" si="3"/>
        <v>0.16103059581320522</v>
      </c>
      <c r="N11" s="62">
        <f t="shared" si="4"/>
        <v>0.14688240906042488</v>
      </c>
      <c r="O11" s="63">
        <v>42.7</v>
      </c>
      <c r="P11" s="60">
        <v>1858</v>
      </c>
      <c r="Q11" s="61">
        <f t="shared" si="5"/>
        <v>-0.42872454448017461</v>
      </c>
      <c r="R11" s="64">
        <f t="shared" si="6"/>
        <v>0.14010988596653953</v>
      </c>
      <c r="S11" s="65">
        <v>40.6</v>
      </c>
      <c r="T11" s="66">
        <v>2015</v>
      </c>
      <c r="U11" s="67">
        <f t="shared" si="7"/>
        <v>8.4499461786867514</v>
      </c>
      <c r="V11" s="67">
        <f t="shared" si="8"/>
        <v>0.14266860384433475</v>
      </c>
      <c r="W11" s="68">
        <v>38.1</v>
      </c>
      <c r="X11" s="69">
        <v>2159</v>
      </c>
      <c r="Y11" s="70">
        <f t="shared" si="9"/>
        <v>7.1464019851116722</v>
      </c>
      <c r="Z11" s="71">
        <f t="shared" si="10"/>
        <v>0.14278335618263838</v>
      </c>
      <c r="AA11" s="72">
        <v>53.2</v>
      </c>
      <c r="AB11" s="69">
        <v>3957</v>
      </c>
      <c r="AC11" s="70">
        <f t="shared" si="11"/>
        <v>83.279295970356642</v>
      </c>
      <c r="AD11" s="70">
        <f t="shared" si="12"/>
        <v>0.24836759659629062</v>
      </c>
      <c r="AE11" s="68">
        <v>59</v>
      </c>
      <c r="AF11" s="69">
        <v>5203</v>
      </c>
      <c r="AG11" s="70">
        <f t="shared" si="13"/>
        <v>31.488501389941881</v>
      </c>
      <c r="AH11" s="71">
        <f t="shared" si="14"/>
        <v>0.31501545410237547</v>
      </c>
      <c r="AI11" s="73">
        <v>65.900000000000006</v>
      </c>
      <c r="AJ11" s="69">
        <v>6650</v>
      </c>
      <c r="AK11" s="70">
        <f t="shared" si="15"/>
        <v>27.810878339419574</v>
      </c>
      <c r="AL11" s="70">
        <f t="shared" si="16"/>
        <v>0.39524305664932546</v>
      </c>
      <c r="AM11" s="74">
        <v>89.3</v>
      </c>
      <c r="AN11" s="69">
        <v>9807</v>
      </c>
      <c r="AO11" s="70">
        <f t="shared" si="17"/>
        <v>47.473684210526315</v>
      </c>
      <c r="AP11" s="71">
        <f t="shared" si="18"/>
        <v>0.57056253381660782</v>
      </c>
      <c r="AQ11" s="75" t="s">
        <v>0</v>
      </c>
      <c r="AR11" s="69">
        <v>15229</v>
      </c>
      <c r="AS11" s="70">
        <f t="shared" si="19"/>
        <v>55.287039869480978</v>
      </c>
      <c r="AT11" s="70">
        <f t="shared" si="20"/>
        <v>0.8452230108898291</v>
      </c>
      <c r="AU11" s="76" t="s">
        <v>0</v>
      </c>
      <c r="AV11" s="109" t="s">
        <v>0</v>
      </c>
      <c r="AW11" s="110" t="s">
        <v>1</v>
      </c>
      <c r="AX11" s="111" t="s">
        <v>113</v>
      </c>
      <c r="AY11" s="94" t="s">
        <v>0</v>
      </c>
      <c r="AZ11" s="112" t="s">
        <v>0</v>
      </c>
      <c r="BA11" s="113" t="s">
        <v>1</v>
      </c>
      <c r="BB11" s="102" t="s">
        <v>113</v>
      </c>
      <c r="BC11" s="98" t="s">
        <v>0</v>
      </c>
      <c r="BD11" s="114" t="s">
        <v>0</v>
      </c>
      <c r="BE11" s="113" t="s">
        <v>1</v>
      </c>
      <c r="BF11" s="115" t="s">
        <v>113</v>
      </c>
      <c r="BG11" s="94" t="s">
        <v>0</v>
      </c>
      <c r="BH11" s="100" t="s">
        <v>0</v>
      </c>
      <c r="BI11" s="113" t="s">
        <v>1</v>
      </c>
      <c r="BJ11" s="116" t="s">
        <v>1</v>
      </c>
      <c r="BK11" s="98" t="s">
        <v>0</v>
      </c>
      <c r="BL11" s="100" t="s">
        <v>0</v>
      </c>
      <c r="BM11" s="101" t="s">
        <v>1</v>
      </c>
      <c r="BN11" s="115" t="s">
        <v>1</v>
      </c>
      <c r="BO11" s="94" t="s">
        <v>0</v>
      </c>
      <c r="BP11" s="100" t="s">
        <v>0</v>
      </c>
      <c r="BQ11" s="101" t="s">
        <v>1</v>
      </c>
      <c r="BR11" s="102" t="s">
        <v>1</v>
      </c>
      <c r="BS11" s="98" t="s">
        <v>0</v>
      </c>
      <c r="BT11" s="100" t="s">
        <v>0</v>
      </c>
      <c r="BU11" s="101" t="s">
        <v>1</v>
      </c>
      <c r="BV11" s="103" t="s">
        <v>1</v>
      </c>
      <c r="BW11" s="105" t="s">
        <v>0</v>
      </c>
      <c r="BX11" s="104" t="s">
        <v>1</v>
      </c>
      <c r="BY11" s="106" t="s">
        <v>0</v>
      </c>
      <c r="BZ11" s="101" t="s">
        <v>1</v>
      </c>
      <c r="CA11" s="100" t="s">
        <v>0</v>
      </c>
      <c r="CB11" s="101" t="s">
        <v>1</v>
      </c>
      <c r="CC11" s="100" t="s">
        <v>0</v>
      </c>
      <c r="CD11" s="101" t="s">
        <v>1</v>
      </c>
      <c r="CE11" s="102" t="s">
        <v>1</v>
      </c>
      <c r="CF11" s="107" t="s">
        <v>0</v>
      </c>
      <c r="CG11" s="101" t="s">
        <v>1</v>
      </c>
      <c r="CH11" s="100" t="s">
        <v>0</v>
      </c>
      <c r="CI11" s="101" t="s">
        <v>1</v>
      </c>
      <c r="CJ11" s="100" t="s">
        <v>0</v>
      </c>
      <c r="CK11" s="101" t="s">
        <v>1</v>
      </c>
      <c r="CL11" s="100" t="s">
        <v>0</v>
      </c>
      <c r="CM11" s="101" t="s">
        <v>1</v>
      </c>
      <c r="CN11" s="103" t="s">
        <v>1</v>
      </c>
      <c r="CO11" s="105" t="s">
        <v>0</v>
      </c>
      <c r="CP11" s="101" t="s">
        <v>1</v>
      </c>
      <c r="CQ11" s="100" t="s">
        <v>0</v>
      </c>
      <c r="CR11" s="101" t="s">
        <v>1</v>
      </c>
      <c r="CS11" s="100" t="s">
        <v>0</v>
      </c>
      <c r="CT11" s="101" t="s">
        <v>1</v>
      </c>
      <c r="CU11" s="100" t="s">
        <v>0</v>
      </c>
      <c r="CV11" s="101" t="s">
        <v>1</v>
      </c>
      <c r="CW11" s="102" t="s">
        <v>1</v>
      </c>
      <c r="CX11" s="107" t="s">
        <v>0</v>
      </c>
      <c r="CY11" s="101" t="s">
        <v>1</v>
      </c>
      <c r="CZ11" s="100" t="s">
        <v>0</v>
      </c>
      <c r="DA11" s="101" t="s">
        <v>1</v>
      </c>
      <c r="DB11" s="100" t="s">
        <v>0</v>
      </c>
      <c r="DC11" s="101" t="s">
        <v>1</v>
      </c>
      <c r="DD11" s="100" t="s">
        <v>0</v>
      </c>
      <c r="DE11" s="101" t="s">
        <v>1</v>
      </c>
      <c r="DF11" s="103" t="s">
        <v>1</v>
      </c>
      <c r="DG11" s="105" t="s">
        <v>0</v>
      </c>
      <c r="DH11" s="101" t="s">
        <v>1</v>
      </c>
      <c r="DI11" s="100" t="s">
        <v>0</v>
      </c>
      <c r="DJ11" s="101" t="s">
        <v>1</v>
      </c>
      <c r="DK11" s="100" t="s">
        <v>0</v>
      </c>
      <c r="DL11" s="101" t="s">
        <v>1</v>
      </c>
      <c r="DM11" s="100" t="s">
        <v>0</v>
      </c>
      <c r="DN11" s="101" t="s">
        <v>1</v>
      </c>
      <c r="DO11" s="102" t="s">
        <v>1</v>
      </c>
      <c r="DP11" s="108" t="s">
        <v>0</v>
      </c>
      <c r="DQ11" s="101" t="s">
        <v>1</v>
      </c>
      <c r="DR11" s="106" t="s">
        <v>0</v>
      </c>
      <c r="DS11" s="101" t="s">
        <v>1</v>
      </c>
      <c r="DT11" s="106" t="s">
        <v>0</v>
      </c>
      <c r="DU11" s="101" t="s">
        <v>1</v>
      </c>
      <c r="DV11" s="106" t="s">
        <v>0</v>
      </c>
      <c r="DW11" s="101" t="s">
        <v>1</v>
      </c>
      <c r="DX11" s="115" t="s">
        <v>1</v>
      </c>
      <c r="DY11" s="108" t="s">
        <v>0</v>
      </c>
      <c r="DZ11" s="101" t="s">
        <v>1</v>
      </c>
      <c r="EA11" s="106" t="s">
        <v>0</v>
      </c>
      <c r="EB11" s="101" t="s">
        <v>1</v>
      </c>
      <c r="EC11" s="106" t="s">
        <v>0</v>
      </c>
      <c r="ED11" s="101" t="s">
        <v>1</v>
      </c>
      <c r="EE11" s="100" t="s">
        <v>0</v>
      </c>
      <c r="EF11" s="101" t="s">
        <v>1</v>
      </c>
      <c r="EG11" s="115" t="s">
        <v>1</v>
      </c>
      <c r="EH11" s="108" t="s">
        <v>0</v>
      </c>
      <c r="EI11" s="101" t="s">
        <v>1</v>
      </c>
      <c r="EJ11" s="830" t="s">
        <v>0</v>
      </c>
      <c r="EK11" s="104" t="s">
        <v>1</v>
      </c>
      <c r="EL11" s="928" t="s">
        <v>0</v>
      </c>
      <c r="EM11" s="101" t="s">
        <v>1</v>
      </c>
      <c r="EN11" s="889" t="s">
        <v>0</v>
      </c>
      <c r="EO11" s="101" t="s">
        <v>1</v>
      </c>
      <c r="EP11" s="115" t="s">
        <v>1</v>
      </c>
      <c r="EQ11" s="889" t="s">
        <v>0</v>
      </c>
      <c r="ER11" s="104" t="s">
        <v>1</v>
      </c>
      <c r="ES11" s="945" t="s">
        <v>0</v>
      </c>
      <c r="ET11" s="101" t="s">
        <v>1</v>
      </c>
      <c r="EU11" s="945" t="s">
        <v>0</v>
      </c>
      <c r="EV11" s="104" t="s">
        <v>1</v>
      </c>
      <c r="EW11" s="986" t="s">
        <v>0</v>
      </c>
      <c r="EX11" s="101" t="s">
        <v>1</v>
      </c>
      <c r="EY11" s="115" t="s">
        <v>1</v>
      </c>
      <c r="EZ11" s="1037" t="s">
        <v>0</v>
      </c>
      <c r="FA11" s="104" t="s">
        <v>1</v>
      </c>
      <c r="FB11" s="945" t="s">
        <v>0</v>
      </c>
      <c r="FC11" s="104" t="s">
        <v>1</v>
      </c>
      <c r="FD11" s="945" t="s">
        <v>0</v>
      </c>
      <c r="FE11" s="104" t="s">
        <v>1</v>
      </c>
      <c r="FF11" s="1092" t="s">
        <v>0</v>
      </c>
      <c r="FG11" s="101" t="s">
        <v>1</v>
      </c>
      <c r="FH11" s="115" t="s">
        <v>1</v>
      </c>
      <c r="FI11" s="1149" t="s">
        <v>0</v>
      </c>
      <c r="FJ11" s="103" t="s">
        <v>1</v>
      </c>
    </row>
    <row r="12" spans="1:166" ht="33" customHeight="1">
      <c r="A12" s="807"/>
      <c r="B12" s="3" t="s">
        <v>114</v>
      </c>
      <c r="C12" s="59">
        <v>106.4</v>
      </c>
      <c r="D12" s="60">
        <v>4481</v>
      </c>
      <c r="E12" s="61">
        <v>-3.4</v>
      </c>
      <c r="F12" s="62">
        <f t="shared" si="0"/>
        <v>0.4191728795801723</v>
      </c>
      <c r="G12" s="63">
        <v>103.6</v>
      </c>
      <c r="H12" s="60">
        <v>4540</v>
      </c>
      <c r="I12" s="61">
        <f t="shared" si="1"/>
        <v>1.3166703860745477</v>
      </c>
      <c r="J12" s="64">
        <f t="shared" si="2"/>
        <v>0.38372920551150091</v>
      </c>
      <c r="K12" s="59">
        <v>102.1</v>
      </c>
      <c r="L12" s="60">
        <v>4787</v>
      </c>
      <c r="M12" s="61">
        <f t="shared" si="3"/>
        <v>5.4405286343612413</v>
      </c>
      <c r="N12" s="62">
        <f t="shared" si="4"/>
        <v>0.37680926697334077</v>
      </c>
      <c r="O12" s="63">
        <v>100.3</v>
      </c>
      <c r="P12" s="60">
        <v>4890</v>
      </c>
      <c r="Q12" s="61">
        <f t="shared" si="5"/>
        <v>2.1516607478587746</v>
      </c>
      <c r="R12" s="64">
        <f t="shared" si="6"/>
        <v>0.3687499151648968</v>
      </c>
      <c r="S12" s="65">
        <v>97.5</v>
      </c>
      <c r="T12" s="66">
        <v>4874</v>
      </c>
      <c r="U12" s="67">
        <f t="shared" si="7"/>
        <v>-0.32719836400818547</v>
      </c>
      <c r="V12" s="67">
        <f t="shared" si="8"/>
        <v>0.34509517376540322</v>
      </c>
      <c r="W12" s="68">
        <v>101.3</v>
      </c>
      <c r="X12" s="69">
        <v>5157</v>
      </c>
      <c r="Y12" s="70">
        <f t="shared" si="9"/>
        <v>5.8063192449733236</v>
      </c>
      <c r="Z12" s="71">
        <f t="shared" si="10"/>
        <v>0.34105315786654283</v>
      </c>
      <c r="AA12" s="72">
        <v>97.3</v>
      </c>
      <c r="AB12" s="69">
        <v>4963</v>
      </c>
      <c r="AC12" s="70">
        <f t="shared" si="11"/>
        <v>-3.7618770603063845</v>
      </c>
      <c r="AD12" s="70">
        <f t="shared" si="12"/>
        <v>0.31151083697432153</v>
      </c>
      <c r="AE12" s="68">
        <v>90.2</v>
      </c>
      <c r="AF12" s="69">
        <v>4641</v>
      </c>
      <c r="AG12" s="70">
        <f t="shared" si="13"/>
        <v>-6.4880112834978849</v>
      </c>
      <c r="AH12" s="71">
        <f t="shared" si="14"/>
        <v>0.28098918364196129</v>
      </c>
      <c r="AI12" s="73">
        <v>80.5</v>
      </c>
      <c r="AJ12" s="69">
        <v>4300</v>
      </c>
      <c r="AK12" s="70">
        <f t="shared" si="15"/>
        <v>-7.3475544063779319</v>
      </c>
      <c r="AL12" s="70">
        <f t="shared" si="16"/>
        <v>0.25557069828452628</v>
      </c>
      <c r="AM12" s="74">
        <v>72.7</v>
      </c>
      <c r="AN12" s="69">
        <v>4047</v>
      </c>
      <c r="AO12" s="70">
        <f t="shared" si="17"/>
        <v>-5.8837209302325615</v>
      </c>
      <c r="AP12" s="71">
        <f t="shared" si="18"/>
        <v>0.23545085901456225</v>
      </c>
      <c r="AQ12" s="75" t="s">
        <v>0</v>
      </c>
      <c r="AR12" s="69">
        <v>4112</v>
      </c>
      <c r="AS12" s="70">
        <f t="shared" si="19"/>
        <v>1.606127996046447</v>
      </c>
      <c r="AT12" s="70">
        <f t="shared" si="20"/>
        <v>0.22821964809107473</v>
      </c>
      <c r="AU12" s="76" t="s">
        <v>0</v>
      </c>
      <c r="AV12" s="117" t="s">
        <v>0</v>
      </c>
      <c r="AW12" s="118" t="s">
        <v>1</v>
      </c>
      <c r="AX12" s="111" t="s">
        <v>113</v>
      </c>
      <c r="AY12" s="94" t="s">
        <v>0</v>
      </c>
      <c r="AZ12" s="112" t="s">
        <v>0</v>
      </c>
      <c r="BA12" s="119" t="s">
        <v>1</v>
      </c>
      <c r="BB12" s="102" t="s">
        <v>113</v>
      </c>
      <c r="BC12" s="98" t="s">
        <v>0</v>
      </c>
      <c r="BD12" s="112" t="s">
        <v>0</v>
      </c>
      <c r="BE12" s="119" t="s">
        <v>1</v>
      </c>
      <c r="BF12" s="115" t="s">
        <v>113</v>
      </c>
      <c r="BG12" s="94" t="s">
        <v>0</v>
      </c>
      <c r="BH12" s="100" t="s">
        <v>0</v>
      </c>
      <c r="BI12" s="119" t="s">
        <v>1</v>
      </c>
      <c r="BJ12" s="120" t="s">
        <v>1</v>
      </c>
      <c r="BK12" s="98" t="s">
        <v>0</v>
      </c>
      <c r="BL12" s="100" t="s">
        <v>0</v>
      </c>
      <c r="BM12" s="101" t="s">
        <v>1</v>
      </c>
      <c r="BN12" s="115" t="s">
        <v>1</v>
      </c>
      <c r="BO12" s="94" t="s">
        <v>0</v>
      </c>
      <c r="BP12" s="100" t="s">
        <v>0</v>
      </c>
      <c r="BQ12" s="101" t="s">
        <v>1</v>
      </c>
      <c r="BR12" s="102" t="s">
        <v>1</v>
      </c>
      <c r="BS12" s="98" t="s">
        <v>0</v>
      </c>
      <c r="BT12" s="100" t="s">
        <v>0</v>
      </c>
      <c r="BU12" s="101" t="s">
        <v>1</v>
      </c>
      <c r="BV12" s="103" t="s">
        <v>1</v>
      </c>
      <c r="BW12" s="105" t="s">
        <v>0</v>
      </c>
      <c r="BX12" s="104" t="s">
        <v>1</v>
      </c>
      <c r="BY12" s="106" t="s">
        <v>0</v>
      </c>
      <c r="BZ12" s="101" t="s">
        <v>1</v>
      </c>
      <c r="CA12" s="100" t="s">
        <v>0</v>
      </c>
      <c r="CB12" s="101" t="s">
        <v>1</v>
      </c>
      <c r="CC12" s="100" t="s">
        <v>0</v>
      </c>
      <c r="CD12" s="101" t="s">
        <v>1</v>
      </c>
      <c r="CE12" s="102" t="s">
        <v>1</v>
      </c>
      <c r="CF12" s="107" t="s">
        <v>0</v>
      </c>
      <c r="CG12" s="101" t="s">
        <v>1</v>
      </c>
      <c r="CH12" s="100" t="s">
        <v>0</v>
      </c>
      <c r="CI12" s="101" t="s">
        <v>1</v>
      </c>
      <c r="CJ12" s="100" t="s">
        <v>0</v>
      </c>
      <c r="CK12" s="101" t="s">
        <v>1</v>
      </c>
      <c r="CL12" s="100" t="s">
        <v>0</v>
      </c>
      <c r="CM12" s="101" t="s">
        <v>1</v>
      </c>
      <c r="CN12" s="103" t="s">
        <v>1</v>
      </c>
      <c r="CO12" s="105" t="s">
        <v>0</v>
      </c>
      <c r="CP12" s="101" t="s">
        <v>1</v>
      </c>
      <c r="CQ12" s="100" t="s">
        <v>0</v>
      </c>
      <c r="CR12" s="101" t="s">
        <v>1</v>
      </c>
      <c r="CS12" s="100" t="s">
        <v>0</v>
      </c>
      <c r="CT12" s="101" t="s">
        <v>1</v>
      </c>
      <c r="CU12" s="100" t="s">
        <v>0</v>
      </c>
      <c r="CV12" s="101" t="s">
        <v>1</v>
      </c>
      <c r="CW12" s="102" t="s">
        <v>1</v>
      </c>
      <c r="CX12" s="107" t="s">
        <v>0</v>
      </c>
      <c r="CY12" s="101" t="s">
        <v>1</v>
      </c>
      <c r="CZ12" s="100" t="s">
        <v>0</v>
      </c>
      <c r="DA12" s="101" t="s">
        <v>1</v>
      </c>
      <c r="DB12" s="100" t="s">
        <v>0</v>
      </c>
      <c r="DC12" s="101" t="s">
        <v>1</v>
      </c>
      <c r="DD12" s="100" t="s">
        <v>0</v>
      </c>
      <c r="DE12" s="101" t="s">
        <v>1</v>
      </c>
      <c r="DF12" s="103" t="s">
        <v>1</v>
      </c>
      <c r="DG12" s="105" t="s">
        <v>0</v>
      </c>
      <c r="DH12" s="101" t="s">
        <v>1</v>
      </c>
      <c r="DI12" s="100" t="s">
        <v>0</v>
      </c>
      <c r="DJ12" s="101" t="s">
        <v>1</v>
      </c>
      <c r="DK12" s="100" t="s">
        <v>0</v>
      </c>
      <c r="DL12" s="101" t="s">
        <v>1</v>
      </c>
      <c r="DM12" s="100" t="s">
        <v>0</v>
      </c>
      <c r="DN12" s="101" t="s">
        <v>1</v>
      </c>
      <c r="DO12" s="102" t="s">
        <v>1</v>
      </c>
      <c r="DP12" s="108" t="s">
        <v>0</v>
      </c>
      <c r="DQ12" s="101" t="s">
        <v>1</v>
      </c>
      <c r="DR12" s="106" t="s">
        <v>0</v>
      </c>
      <c r="DS12" s="101" t="s">
        <v>1</v>
      </c>
      <c r="DT12" s="106" t="s">
        <v>0</v>
      </c>
      <c r="DU12" s="101" t="s">
        <v>1</v>
      </c>
      <c r="DV12" s="106" t="s">
        <v>0</v>
      </c>
      <c r="DW12" s="101" t="s">
        <v>1</v>
      </c>
      <c r="DX12" s="115" t="s">
        <v>1</v>
      </c>
      <c r="DY12" s="108" t="s">
        <v>0</v>
      </c>
      <c r="DZ12" s="101" t="s">
        <v>1</v>
      </c>
      <c r="EA12" s="106" t="s">
        <v>0</v>
      </c>
      <c r="EB12" s="101" t="s">
        <v>1</v>
      </c>
      <c r="EC12" s="106" t="s">
        <v>0</v>
      </c>
      <c r="ED12" s="101" t="s">
        <v>1</v>
      </c>
      <c r="EE12" s="100" t="s">
        <v>0</v>
      </c>
      <c r="EF12" s="101" t="s">
        <v>1</v>
      </c>
      <c r="EG12" s="115" t="s">
        <v>1</v>
      </c>
      <c r="EH12" s="108" t="s">
        <v>0</v>
      </c>
      <c r="EI12" s="101" t="s">
        <v>1</v>
      </c>
      <c r="EJ12" s="830" t="s">
        <v>0</v>
      </c>
      <c r="EK12" s="104" t="s">
        <v>1</v>
      </c>
      <c r="EL12" s="928" t="s">
        <v>0</v>
      </c>
      <c r="EM12" s="101" t="s">
        <v>1</v>
      </c>
      <c r="EN12" s="889" t="s">
        <v>0</v>
      </c>
      <c r="EO12" s="101" t="s">
        <v>1</v>
      </c>
      <c r="EP12" s="115" t="s">
        <v>1</v>
      </c>
      <c r="EQ12" s="889" t="s">
        <v>0</v>
      </c>
      <c r="ER12" s="104" t="s">
        <v>1</v>
      </c>
      <c r="ES12" s="945" t="s">
        <v>0</v>
      </c>
      <c r="ET12" s="101" t="s">
        <v>1</v>
      </c>
      <c r="EU12" s="945" t="s">
        <v>0</v>
      </c>
      <c r="EV12" s="104" t="s">
        <v>1</v>
      </c>
      <c r="EW12" s="986" t="s">
        <v>0</v>
      </c>
      <c r="EX12" s="101" t="s">
        <v>1</v>
      </c>
      <c r="EY12" s="115" t="s">
        <v>1</v>
      </c>
      <c r="EZ12" s="1037" t="s">
        <v>0</v>
      </c>
      <c r="FA12" s="104" t="s">
        <v>1</v>
      </c>
      <c r="FB12" s="945" t="s">
        <v>0</v>
      </c>
      <c r="FC12" s="104" t="s">
        <v>1</v>
      </c>
      <c r="FD12" s="945" t="s">
        <v>0</v>
      </c>
      <c r="FE12" s="104" t="s">
        <v>1</v>
      </c>
      <c r="FF12" s="1092" t="s">
        <v>0</v>
      </c>
      <c r="FG12" s="101" t="s">
        <v>1</v>
      </c>
      <c r="FH12" s="115" t="s">
        <v>1</v>
      </c>
      <c r="FI12" s="1149" t="s">
        <v>0</v>
      </c>
      <c r="FJ12" s="103" t="s">
        <v>1</v>
      </c>
    </row>
    <row r="13" spans="1:166" ht="33" customHeight="1">
      <c r="A13" s="806"/>
      <c r="B13" s="4" t="s">
        <v>115</v>
      </c>
      <c r="C13" s="30">
        <v>488.1</v>
      </c>
      <c r="D13" s="31">
        <v>26593</v>
      </c>
      <c r="E13" s="32">
        <v>14.6</v>
      </c>
      <c r="F13" s="33">
        <f t="shared" si="0"/>
        <v>2.4876287406104711</v>
      </c>
      <c r="G13" s="34">
        <v>467</v>
      </c>
      <c r="H13" s="31">
        <v>27072</v>
      </c>
      <c r="I13" s="32">
        <f t="shared" si="1"/>
        <v>1.8012258865114816</v>
      </c>
      <c r="J13" s="35">
        <f t="shared" si="2"/>
        <v>2.2881755620280511</v>
      </c>
      <c r="K13" s="30">
        <v>459.6</v>
      </c>
      <c r="L13" s="31">
        <v>27884</v>
      </c>
      <c r="M13" s="32">
        <f t="shared" si="3"/>
        <v>2.9994089834515458</v>
      </c>
      <c r="N13" s="33">
        <f t="shared" si="4"/>
        <v>2.194892333462426</v>
      </c>
      <c r="O13" s="34">
        <v>444.9</v>
      </c>
      <c r="P13" s="31">
        <v>28395</v>
      </c>
      <c r="Q13" s="32">
        <f t="shared" si="5"/>
        <v>1.8325921675512946</v>
      </c>
      <c r="R13" s="35">
        <f t="shared" si="6"/>
        <v>2.1412380043164099</v>
      </c>
      <c r="S13" s="36">
        <v>421.4</v>
      </c>
      <c r="T13" s="37">
        <v>28094</v>
      </c>
      <c r="U13" s="38">
        <f t="shared" si="7"/>
        <v>-1.0600457827082188</v>
      </c>
      <c r="V13" s="38">
        <f t="shared" si="8"/>
        <v>1.9891472736490026</v>
      </c>
      <c r="W13" s="39">
        <v>393.8</v>
      </c>
      <c r="X13" s="40">
        <v>28227</v>
      </c>
      <c r="Y13" s="41">
        <f t="shared" si="9"/>
        <v>0.47341069267459179</v>
      </c>
      <c r="Z13" s="42">
        <f t="shared" si="10"/>
        <v>1.8667650740932529</v>
      </c>
      <c r="AA13" s="43">
        <v>354.4</v>
      </c>
      <c r="AB13" s="40">
        <v>23476</v>
      </c>
      <c r="AC13" s="41">
        <f t="shared" si="11"/>
        <v>-16.831402557834696</v>
      </c>
      <c r="AD13" s="41">
        <f t="shared" si="12"/>
        <v>1.473509653195481</v>
      </c>
      <c r="AE13" s="39">
        <v>347</v>
      </c>
      <c r="AF13" s="40">
        <v>23632</v>
      </c>
      <c r="AG13" s="41">
        <f t="shared" si="13"/>
        <v>0.66450843414551652</v>
      </c>
      <c r="AH13" s="42">
        <f t="shared" si="14"/>
        <v>1.4307986183638934</v>
      </c>
      <c r="AI13" s="44">
        <v>307.60000000000002</v>
      </c>
      <c r="AJ13" s="40">
        <v>20588</v>
      </c>
      <c r="AK13" s="41">
        <f t="shared" si="15"/>
        <v>-12.880839539607313</v>
      </c>
      <c r="AL13" s="41">
        <f t="shared" si="16"/>
        <v>1.2236487293678666</v>
      </c>
      <c r="AM13" s="45">
        <v>263.2</v>
      </c>
      <c r="AN13" s="40">
        <v>18668</v>
      </c>
      <c r="AO13" s="41">
        <f t="shared" si="17"/>
        <v>-9.3258208665241931</v>
      </c>
      <c r="AP13" s="42">
        <f t="shared" si="18"/>
        <v>1.0860876293757962</v>
      </c>
      <c r="AQ13" s="121" t="s">
        <v>0</v>
      </c>
      <c r="AR13" s="40">
        <v>23187</v>
      </c>
      <c r="AS13" s="41">
        <f t="shared" si="19"/>
        <v>24.207199485751008</v>
      </c>
      <c r="AT13" s="41">
        <f t="shared" si="20"/>
        <v>1.2868990710816512</v>
      </c>
      <c r="AU13" s="122" t="s">
        <v>0</v>
      </c>
      <c r="AV13" s="40">
        <v>20333</v>
      </c>
      <c r="AW13" s="41">
        <f t="shared" ref="AW13:AW23" si="21">(AV13/AR13-1)*100</f>
        <v>-12.308621210160863</v>
      </c>
      <c r="AX13" s="42">
        <f t="shared" ref="AX13:AX23" si="22">(AV13/AV$39)*100</f>
        <v>1.1083976123633785</v>
      </c>
      <c r="AY13" s="123" t="s">
        <v>0</v>
      </c>
      <c r="AZ13" s="124">
        <v>20475</v>
      </c>
      <c r="BA13" s="125">
        <f t="shared" ref="BA13:BA23" si="23">(AZ13/AV13-1)*100</f>
        <v>0.69837210446073161</v>
      </c>
      <c r="BB13" s="126">
        <f t="shared" ref="BB13:BB23" si="24">(AZ13/AZ$39)*100</f>
        <v>1.110767528155719</v>
      </c>
      <c r="BC13" s="127" t="s">
        <v>0</v>
      </c>
      <c r="BD13" s="124">
        <v>17657</v>
      </c>
      <c r="BE13" s="125">
        <f t="shared" ref="BE13:BE19" si="25">(BD13/AZ13-1)*100</f>
        <v>-13.76312576312576</v>
      </c>
      <c r="BF13" s="128">
        <f t="shared" ref="BF13:BF19" si="26">(BD13/BD$39)*100</f>
        <v>0.96281569470830342</v>
      </c>
      <c r="BG13" s="123" t="s">
        <v>0</v>
      </c>
      <c r="BH13" s="124">
        <v>15530</v>
      </c>
      <c r="BI13" s="125">
        <f t="shared" ref="BI13:BI19" si="27">(BH13/BD13-1)*100</f>
        <v>-12.046213966132413</v>
      </c>
      <c r="BJ13" s="126">
        <f t="shared" ref="BJ13:BJ19" si="28">(BH13/BH$39)*100</f>
        <v>0.84890664322744147</v>
      </c>
      <c r="BK13" s="127" t="s">
        <v>0</v>
      </c>
      <c r="BL13" s="124">
        <v>13938</v>
      </c>
      <c r="BM13" s="129">
        <f t="shared" ref="BM13:BM19" si="29">(BL13/BH13-1)*100</f>
        <v>-10.251126851255632</v>
      </c>
      <c r="BN13" s="51">
        <f t="shared" ref="BN13:BN19" si="30">(BL13/BL$39)*100</f>
        <v>0.76025717179750252</v>
      </c>
      <c r="BO13" s="123" t="s">
        <v>0</v>
      </c>
      <c r="BP13" s="37">
        <v>10419</v>
      </c>
      <c r="BQ13" s="129">
        <f t="shared" ref="BQ13:BQ19" si="31">(BP13/BL13-1)*100</f>
        <v>-25.247524752475247</v>
      </c>
      <c r="BR13" s="38">
        <f t="shared" ref="BR13:BR19" si="32">(BP13/BP$39)*100</f>
        <v>0.56753543922342531</v>
      </c>
      <c r="BS13" s="127" t="s">
        <v>0</v>
      </c>
      <c r="BT13" s="37">
        <v>8986</v>
      </c>
      <c r="BU13" s="129">
        <f>(BT13/BP13-1)*100</f>
        <v>-13.753719166906608</v>
      </c>
      <c r="BV13" s="51">
        <f>(BT13/BT$39)*100</f>
        <v>0.50181277593299023</v>
      </c>
      <c r="BW13" s="56">
        <v>8785</v>
      </c>
      <c r="BX13" s="130">
        <f>(BW13/BT13-1)*100</f>
        <v>-2.2368128199421355</v>
      </c>
      <c r="BY13" s="37">
        <v>8566</v>
      </c>
      <c r="BZ13" s="129">
        <f>(BY13/BT13-1)*100</f>
        <v>-4.6739372356999764</v>
      </c>
      <c r="CA13" s="37">
        <v>8348</v>
      </c>
      <c r="CB13" s="129">
        <f>(CA13/BT13-1)*100</f>
        <v>-7.0999332294680588</v>
      </c>
      <c r="CC13" s="53">
        <v>8136</v>
      </c>
      <c r="CD13" s="129">
        <f>(CC13/BT13-1)*100</f>
        <v>-9.459158691297576</v>
      </c>
      <c r="CE13" s="38">
        <f>(CC13/CC$39)*100</f>
        <v>0.45472825371204018</v>
      </c>
      <c r="CF13" s="55">
        <v>7887</v>
      </c>
      <c r="CG13" s="129">
        <f>(CF13/CC13-1)*100</f>
        <v>-3.0604719764011801</v>
      </c>
      <c r="CH13" s="37">
        <v>7693</v>
      </c>
      <c r="CI13" s="129">
        <f>(CH13/CC13-1)*100</f>
        <v>-5.4449360865290064</v>
      </c>
      <c r="CJ13" s="37">
        <v>7512</v>
      </c>
      <c r="CK13" s="129">
        <f>(CJ13/CC13-1)*100</f>
        <v>-7.6696165191740384</v>
      </c>
      <c r="CL13" s="37">
        <v>7283</v>
      </c>
      <c r="CM13" s="129">
        <f>(CL13/CC13-1)*100</f>
        <v>-10.484267453294006</v>
      </c>
      <c r="CN13" s="51">
        <f>(CL13/CL$39)*100</f>
        <v>0.40993304159912525</v>
      </c>
      <c r="CO13" s="56">
        <v>4184</v>
      </c>
      <c r="CP13" s="129">
        <f>(CO13/CL13-1)*100</f>
        <v>-42.551146505560901</v>
      </c>
      <c r="CQ13" s="37">
        <v>4141</v>
      </c>
      <c r="CR13" s="129">
        <f>(CQ13/CL13-1)*100</f>
        <v>-43.14156254290814</v>
      </c>
      <c r="CS13" s="37">
        <v>4035</v>
      </c>
      <c r="CT13" s="129">
        <f>(CS13/CL13-1)*100</f>
        <v>-44.5970067279967</v>
      </c>
      <c r="CU13" s="37">
        <v>3929</v>
      </c>
      <c r="CV13" s="129">
        <f>(CU13/CL13-1)*100</f>
        <v>-46.052450913085266</v>
      </c>
      <c r="CW13" s="38">
        <f>(CU13/CU$39)*100</f>
        <v>0.22437914652535082</v>
      </c>
      <c r="CX13" s="55">
        <v>3799</v>
      </c>
      <c r="CY13" s="129">
        <f>(CX13/CU13-1)*100</f>
        <v>-3.3087299567319928</v>
      </c>
      <c r="CZ13" s="37">
        <v>3727</v>
      </c>
      <c r="DA13" s="129">
        <f>(CZ13/CU13-1)*100</f>
        <v>-5.1412573173835625</v>
      </c>
      <c r="DB13" s="37">
        <v>3719</v>
      </c>
      <c r="DC13" s="129">
        <f>(DB13/CU13-1)*100</f>
        <v>-5.3448714685670691</v>
      </c>
      <c r="DD13" s="37">
        <v>3682</v>
      </c>
      <c r="DE13" s="129">
        <f>(DD13/CU13-1)*100</f>
        <v>-6.2865869177907818</v>
      </c>
      <c r="DF13" s="51">
        <f>(DD13/DD$39)*100</f>
        <v>0.20912138590109072</v>
      </c>
      <c r="DG13" s="56">
        <v>3677</v>
      </c>
      <c r="DH13" s="129">
        <f>(DG13/DD13-1)*100</f>
        <v>-0.13579576317218622</v>
      </c>
      <c r="DI13" s="37">
        <v>3695</v>
      </c>
      <c r="DJ13" s="129">
        <f>(DI13/DD13-1)*100</f>
        <v>0.35306898424769528</v>
      </c>
      <c r="DK13" s="37">
        <v>3660</v>
      </c>
      <c r="DL13" s="129">
        <f>(DK13/DD13-1)*100</f>
        <v>-0.59750135795763049</v>
      </c>
      <c r="DM13" s="37">
        <v>2708</v>
      </c>
      <c r="DN13" s="129">
        <f>(DM13/DD13-1)*100</f>
        <v>-26.453014665942419</v>
      </c>
      <c r="DO13" s="38">
        <f>(DM13/DM$39)*100</f>
        <v>0.15265952507046796</v>
      </c>
      <c r="DP13" s="57">
        <v>2661</v>
      </c>
      <c r="DQ13" s="129">
        <f>(DP13/DM13-1)*100</f>
        <v>-1.7355982274741555</v>
      </c>
      <c r="DR13" s="37">
        <v>2633</v>
      </c>
      <c r="DS13" s="129">
        <f>(DR13/DM13-1)*100</f>
        <v>-2.7695716395864101</v>
      </c>
      <c r="DT13" s="37">
        <v>2150</v>
      </c>
      <c r="DU13" s="129">
        <f>(DT13/DM13-1)*100</f>
        <v>-20.605612998522894</v>
      </c>
      <c r="DV13" s="37">
        <v>1589</v>
      </c>
      <c r="DW13" s="129">
        <f>(DV13/DM13-1)*100</f>
        <v>-41.322008862629247</v>
      </c>
      <c r="DX13" s="51">
        <f>(DV13/DV$39)*100</f>
        <v>8.8758258213584962E-2</v>
      </c>
      <c r="DY13" s="57">
        <v>1584</v>
      </c>
      <c r="DZ13" s="129">
        <f>(DY13/DV13-1)*100</f>
        <v>-0.31466331025802319</v>
      </c>
      <c r="EA13" s="37">
        <v>1538</v>
      </c>
      <c r="EB13" s="129">
        <f>(EA13/DV13-1)*100</f>
        <v>-3.2095657646318387</v>
      </c>
      <c r="EC13" s="821">
        <v>1541</v>
      </c>
      <c r="ED13" s="129">
        <f>(EC13/DV13-1)*100</f>
        <v>-3.0207677784770293</v>
      </c>
      <c r="EE13" s="53">
        <v>1489</v>
      </c>
      <c r="EF13" s="129">
        <f>(EE13/DV13-1)*100</f>
        <v>-6.2932662051604744</v>
      </c>
      <c r="EG13" s="51">
        <f>(EE13/EE$39)*100</f>
        <v>8.2104705574305811E-2</v>
      </c>
      <c r="EH13" s="57">
        <v>1482</v>
      </c>
      <c r="EI13" s="129">
        <f t="shared" ref="EI13:EI14" si="33">(EH13/EE13-1)*100</f>
        <v>-0.47011417058427929</v>
      </c>
      <c r="EJ13" s="852">
        <v>1465</v>
      </c>
      <c r="EK13" s="130">
        <f>(EJ13/EE13-1)*100</f>
        <v>-1.6118200134318306</v>
      </c>
      <c r="EL13" s="929">
        <v>1522</v>
      </c>
      <c r="EM13" s="129">
        <f>(EL13/EE13-1)*100</f>
        <v>2.2162525184687754</v>
      </c>
      <c r="EN13" s="887">
        <v>1545</v>
      </c>
      <c r="EO13" s="129">
        <f>(EN13/EE13-1)*100</f>
        <v>3.7609133646742787</v>
      </c>
      <c r="EP13" s="51">
        <f>(EN13/EN$39)*100</f>
        <v>8.4554991453839531E-2</v>
      </c>
      <c r="EQ13" s="887">
        <v>1586</v>
      </c>
      <c r="ER13" s="130">
        <f t="shared" ref="ER13:ER14" si="34">(EQ13/EN13-1)*100</f>
        <v>2.6537216828478982</v>
      </c>
      <c r="ES13" s="943">
        <v>1628</v>
      </c>
      <c r="ET13" s="129">
        <f>(ES13/EN13-1)*100</f>
        <v>5.3721682847896357</v>
      </c>
      <c r="EU13" s="943">
        <v>1714</v>
      </c>
      <c r="EV13" s="130">
        <f>(EU13/EN13-1)*100</f>
        <v>10.938511326860834</v>
      </c>
      <c r="EW13" s="987">
        <v>1822</v>
      </c>
      <c r="EX13" s="129">
        <f>(EW13/EN13-1)*100</f>
        <v>17.92880258899676</v>
      </c>
      <c r="EY13" s="51">
        <f>(EW13/EW$39)*100</f>
        <v>9.8931106030122437E-2</v>
      </c>
      <c r="EZ13" s="1038">
        <v>1915</v>
      </c>
      <c r="FA13" s="130">
        <f t="shared" ref="FA13:FA14" si="35">(EZ13/EW13-1)*100</f>
        <v>5.1042810098792524</v>
      </c>
      <c r="FB13" s="943">
        <v>2026</v>
      </c>
      <c r="FC13" s="130">
        <f>(FB13/EW13-1)*100</f>
        <v>11.196487376509335</v>
      </c>
      <c r="FD13" s="943">
        <v>2190</v>
      </c>
      <c r="FE13" s="130">
        <f>(FD13/EW13-1)*100</f>
        <v>20.197585071350165</v>
      </c>
      <c r="FF13" s="987">
        <v>2280</v>
      </c>
      <c r="FG13" s="129">
        <f>(FF13/EW13-1)*100</f>
        <v>25.13721185510429</v>
      </c>
      <c r="FH13" s="51">
        <f>(FF13/FF$39)*100</f>
        <v>0.12141254866429993</v>
      </c>
      <c r="FI13" s="1150">
        <v>2433</v>
      </c>
      <c r="FJ13" s="1121">
        <f>(FI13/FF13-1)*100</f>
        <v>6.7105263157894779</v>
      </c>
    </row>
    <row r="14" spans="1:166" ht="33" customHeight="1">
      <c r="A14" s="1354" t="s">
        <v>116</v>
      </c>
      <c r="B14" s="1326"/>
      <c r="C14" s="131">
        <v>915.3</v>
      </c>
      <c r="D14" s="132">
        <v>61024</v>
      </c>
      <c r="E14" s="133">
        <v>12.2</v>
      </c>
      <c r="F14" s="134">
        <f t="shared" si="0"/>
        <v>5.7084592286320994</v>
      </c>
      <c r="G14" s="135">
        <v>922.6</v>
      </c>
      <c r="H14" s="132">
        <v>66763</v>
      </c>
      <c r="I14" s="133">
        <f t="shared" si="1"/>
        <v>9.404496591504973</v>
      </c>
      <c r="J14" s="136">
        <f t="shared" si="2"/>
        <v>5.6429323673049199</v>
      </c>
      <c r="K14" s="131">
        <v>922</v>
      </c>
      <c r="L14" s="132">
        <v>71529</v>
      </c>
      <c r="M14" s="133">
        <f t="shared" si="3"/>
        <v>7.13868460075191</v>
      </c>
      <c r="N14" s="134">
        <f t="shared" si="4"/>
        <v>5.6304136321988913</v>
      </c>
      <c r="O14" s="135">
        <v>926.7</v>
      </c>
      <c r="P14" s="132">
        <v>76020</v>
      </c>
      <c r="Q14" s="133">
        <f t="shared" si="5"/>
        <v>6.2785723273077965</v>
      </c>
      <c r="R14" s="136">
        <f t="shared" si="6"/>
        <v>5.7325907056923224</v>
      </c>
      <c r="S14" s="137">
        <v>928.4</v>
      </c>
      <c r="T14" s="138">
        <v>80039</v>
      </c>
      <c r="U14" s="139">
        <f t="shared" si="7"/>
        <v>5.2867666403578095</v>
      </c>
      <c r="V14" s="140">
        <f t="shared" si="8"/>
        <v>5.6670235151844706</v>
      </c>
      <c r="W14" s="141">
        <v>954</v>
      </c>
      <c r="X14" s="142">
        <v>84803</v>
      </c>
      <c r="Y14" s="143">
        <f t="shared" si="9"/>
        <v>5.9520983520533699</v>
      </c>
      <c r="Z14" s="144">
        <f t="shared" si="10"/>
        <v>5.6083635731154615</v>
      </c>
      <c r="AA14" s="145">
        <v>1015.5</v>
      </c>
      <c r="AB14" s="142">
        <v>95965</v>
      </c>
      <c r="AC14" s="143">
        <f t="shared" si="11"/>
        <v>13.162270202705084</v>
      </c>
      <c r="AD14" s="146">
        <f t="shared" si="12"/>
        <v>6.0234006589241922</v>
      </c>
      <c r="AE14" s="141">
        <v>1059.5999999999999</v>
      </c>
      <c r="AF14" s="142">
        <v>103467</v>
      </c>
      <c r="AG14" s="143">
        <f t="shared" si="13"/>
        <v>7.8174334392747458</v>
      </c>
      <c r="AH14" s="144">
        <f t="shared" si="14"/>
        <v>6.2644059176649014</v>
      </c>
      <c r="AI14" s="145">
        <v>1102.0999999999999</v>
      </c>
      <c r="AJ14" s="142">
        <v>110277</v>
      </c>
      <c r="AK14" s="143">
        <f t="shared" si="15"/>
        <v>6.5818086926266339</v>
      </c>
      <c r="AL14" s="146">
        <f t="shared" si="16"/>
        <v>6.5543185801680695</v>
      </c>
      <c r="AM14" s="141">
        <v>1126.9000000000001</v>
      </c>
      <c r="AN14" s="142">
        <v>115469</v>
      </c>
      <c r="AO14" s="143">
        <f t="shared" si="17"/>
        <v>4.7081440372879202</v>
      </c>
      <c r="AP14" s="144">
        <f t="shared" si="18"/>
        <v>6.7178836766870491</v>
      </c>
      <c r="AQ14" s="147" t="s">
        <v>0</v>
      </c>
      <c r="AR14" s="142">
        <v>121253</v>
      </c>
      <c r="AS14" s="143">
        <f t="shared" si="19"/>
        <v>5.0091366513956181</v>
      </c>
      <c r="AT14" s="146">
        <f t="shared" si="20"/>
        <v>6.7296490734404388</v>
      </c>
      <c r="AU14" s="148" t="s">
        <v>0</v>
      </c>
      <c r="AV14" s="142">
        <v>123501</v>
      </c>
      <c r="AW14" s="143">
        <f t="shared" si="21"/>
        <v>1.8539747470165624</v>
      </c>
      <c r="AX14" s="144">
        <f t="shared" si="22"/>
        <v>6.7323175883779882</v>
      </c>
      <c r="AY14" s="147" t="s">
        <v>0</v>
      </c>
      <c r="AZ14" s="149">
        <v>127347</v>
      </c>
      <c r="BA14" s="150">
        <f t="shared" si="23"/>
        <v>3.114144824738263</v>
      </c>
      <c r="BB14" s="151">
        <f t="shared" si="24"/>
        <v>6.9085671505761335</v>
      </c>
      <c r="BC14" s="148" t="s">
        <v>0</v>
      </c>
      <c r="BD14" s="149">
        <v>134682</v>
      </c>
      <c r="BE14" s="150">
        <f t="shared" si="25"/>
        <v>5.7598530000706694</v>
      </c>
      <c r="BF14" s="152">
        <f t="shared" si="26"/>
        <v>7.3440529758568118</v>
      </c>
      <c r="BG14" s="147" t="s">
        <v>0</v>
      </c>
      <c r="BH14" s="149">
        <v>143110</v>
      </c>
      <c r="BI14" s="150">
        <f t="shared" si="27"/>
        <v>6.2577033308088614</v>
      </c>
      <c r="BJ14" s="151">
        <f t="shared" si="28"/>
        <v>7.8227321128318827</v>
      </c>
      <c r="BK14" s="148" t="s">
        <v>0</v>
      </c>
      <c r="BL14" s="149">
        <v>143791</v>
      </c>
      <c r="BM14" s="139">
        <f t="shared" si="29"/>
        <v>0.47585773181468838</v>
      </c>
      <c r="BN14" s="153">
        <f t="shared" si="30"/>
        <v>7.8431725491415332</v>
      </c>
      <c r="BO14" s="147" t="s">
        <v>0</v>
      </c>
      <c r="BP14" s="138">
        <v>147901</v>
      </c>
      <c r="BQ14" s="139">
        <f t="shared" si="31"/>
        <v>2.8583151935795748</v>
      </c>
      <c r="BR14" s="140">
        <f t="shared" si="32"/>
        <v>8.0563450423825547</v>
      </c>
      <c r="BS14" s="148" t="s">
        <v>0</v>
      </c>
      <c r="BT14" s="138">
        <v>149058</v>
      </c>
      <c r="BU14" s="139">
        <f>(BT14/BP14-1)*100</f>
        <v>0.7822800386745099</v>
      </c>
      <c r="BV14" s="153">
        <f>(BT14/BT$39)*100</f>
        <v>8.3239715952614812</v>
      </c>
      <c r="BW14" s="154">
        <v>148815</v>
      </c>
      <c r="BX14" s="140">
        <f>(BW14/BT14-1)*100</f>
        <v>-0.16302378939742068</v>
      </c>
      <c r="BY14" s="138">
        <v>149066</v>
      </c>
      <c r="BZ14" s="139">
        <f>(BY14/BT14-1)*100</f>
        <v>5.367038334069818E-3</v>
      </c>
      <c r="CA14" s="138">
        <v>149830</v>
      </c>
      <c r="CB14" s="139">
        <f>(CA14/BT14-1)*100</f>
        <v>0.51791919923787066</v>
      </c>
      <c r="CC14" s="154">
        <v>148973</v>
      </c>
      <c r="CD14" s="139">
        <f>(CC14/BT14-1)*100</f>
        <v>-5.702478229950847E-2</v>
      </c>
      <c r="CE14" s="140">
        <f>(CC14/CC$39)*100</f>
        <v>8.3262330555855169</v>
      </c>
      <c r="CF14" s="155">
        <v>149203</v>
      </c>
      <c r="CG14" s="139">
        <f>(CF14/CC14-1)*100</f>
        <v>0.15439039288998035</v>
      </c>
      <c r="CH14" s="138">
        <v>149835</v>
      </c>
      <c r="CI14" s="139">
        <f>(CH14/CC14-1)*100</f>
        <v>0.5786283420485594</v>
      </c>
      <c r="CJ14" s="138">
        <v>150346</v>
      </c>
      <c r="CK14" s="139">
        <f>(CJ14/CC14-1)*100</f>
        <v>0.9216435192954453</v>
      </c>
      <c r="CL14" s="138">
        <v>149717</v>
      </c>
      <c r="CM14" s="139">
        <f>(CL14/CC14-1)*100</f>
        <v>0.49941935787021219</v>
      </c>
      <c r="CN14" s="153">
        <f>(CL14/CL$39)*100</f>
        <v>8.4270143057937972</v>
      </c>
      <c r="CO14" s="154">
        <v>148724</v>
      </c>
      <c r="CP14" s="139">
        <f>(CO14/CL14-1)*100</f>
        <v>-0.66325133418382309</v>
      </c>
      <c r="CQ14" s="138">
        <v>148984</v>
      </c>
      <c r="CR14" s="139">
        <f>(CQ14/CL14-1)*100</f>
        <v>-0.48959036048010773</v>
      </c>
      <c r="CS14" s="138">
        <v>149328</v>
      </c>
      <c r="CT14" s="139">
        <f>(CS14/CL14-1)*100</f>
        <v>-0.25982353373364964</v>
      </c>
      <c r="CU14" s="138">
        <v>148755</v>
      </c>
      <c r="CV14" s="139">
        <f>(CU14/CL14-1)*100</f>
        <v>-0.64254560270377015</v>
      </c>
      <c r="CW14" s="140">
        <f>(CU14/CU$39)*100</f>
        <v>8.4951692393429781</v>
      </c>
      <c r="CX14" s="155">
        <v>148383</v>
      </c>
      <c r="CY14" s="139">
        <f>(CX14/CU14-1)*100</f>
        <v>-0.25007562770998915</v>
      </c>
      <c r="CZ14" s="138">
        <v>148440</v>
      </c>
      <c r="DA14" s="139">
        <f>(CZ14/CU14-1)*100</f>
        <v>-0.21175758798023248</v>
      </c>
      <c r="DB14" s="138">
        <v>149159</v>
      </c>
      <c r="DC14" s="139">
        <f>(DB14/CU14-1)*100</f>
        <v>0.27158750966354006</v>
      </c>
      <c r="DD14" s="138">
        <v>149240</v>
      </c>
      <c r="DE14" s="139">
        <f>(DD14/CU14-1)*100</f>
        <v>0.32603946085845159</v>
      </c>
      <c r="DF14" s="153">
        <f>(DD14/DD$39)*100</f>
        <v>8.4761748049643622</v>
      </c>
      <c r="DG14" s="154">
        <v>149274</v>
      </c>
      <c r="DH14" s="139">
        <f>(DG14/DD14-1)*100</f>
        <v>2.2782095952833537E-2</v>
      </c>
      <c r="DI14" s="138">
        <v>149708</v>
      </c>
      <c r="DJ14" s="139">
        <f>(DI14/DD14-1)*100</f>
        <v>0.31358885017420679</v>
      </c>
      <c r="DK14" s="138">
        <v>150622</v>
      </c>
      <c r="DL14" s="139">
        <f>(DK14/DD14-1)*100</f>
        <v>0.926025194317881</v>
      </c>
      <c r="DM14" s="138">
        <v>150810</v>
      </c>
      <c r="DN14" s="139">
        <f>(DM14/DD14-1)*100</f>
        <v>1.05199678370409</v>
      </c>
      <c r="DO14" s="140">
        <f>(DM14/DM$39)*100</f>
        <v>8.5016923840019469</v>
      </c>
      <c r="DP14" s="155">
        <v>150925</v>
      </c>
      <c r="DQ14" s="139">
        <f>(DP14/DM14-1)*100</f>
        <v>7.625489025926413E-2</v>
      </c>
      <c r="DR14" s="138">
        <v>151416</v>
      </c>
      <c r="DS14" s="139">
        <f>(DR14/DM14-1)*100</f>
        <v>0.40183011736623087</v>
      </c>
      <c r="DT14" s="138">
        <v>152239</v>
      </c>
      <c r="DU14" s="139">
        <f>(DT14/DM14-1)*100</f>
        <v>0.94754989722167782</v>
      </c>
      <c r="DV14" s="138">
        <v>152154</v>
      </c>
      <c r="DW14" s="139">
        <f>(DV14/DM14-1)*100</f>
        <v>0.89118758703004008</v>
      </c>
      <c r="DX14" s="153">
        <f>(DV14/DV$39)*100</f>
        <v>8.4990081939772217</v>
      </c>
      <c r="DY14" s="155">
        <v>152338</v>
      </c>
      <c r="DZ14" s="139">
        <f>(DY14/DV14-1)*100</f>
        <v>0.12093011028300182</v>
      </c>
      <c r="EA14" s="138">
        <v>153038</v>
      </c>
      <c r="EB14" s="139">
        <f>(EA14/DV14-1)*100</f>
        <v>0.58099031244660537</v>
      </c>
      <c r="EC14" s="798">
        <v>154078</v>
      </c>
      <c r="ED14" s="139">
        <f>(EC14/DV14-1)*100</f>
        <v>1.264508327089664</v>
      </c>
      <c r="EE14" s="154">
        <v>154610</v>
      </c>
      <c r="EF14" s="139">
        <f>(EE14/DV14-1)*100</f>
        <v>1.6141540807339982</v>
      </c>
      <c r="EG14" s="153">
        <f>(EE14/EE$39)*100</f>
        <v>8.5253247339445402</v>
      </c>
      <c r="EH14" s="155">
        <v>154745</v>
      </c>
      <c r="EI14" s="139">
        <f t="shared" si="33"/>
        <v>8.7316473708032305E-2</v>
      </c>
      <c r="EJ14" s="853">
        <v>155452</v>
      </c>
      <c r="EK14" s="140">
        <f>(EJ14/EE14-1)*100</f>
        <v>0.54459608046051322</v>
      </c>
      <c r="EL14" s="930">
        <v>156551</v>
      </c>
      <c r="EM14" s="139">
        <f>(EL14/EE14-1)*100</f>
        <v>1.2554168553133627</v>
      </c>
      <c r="EN14" s="892">
        <v>157468</v>
      </c>
      <c r="EO14" s="1032">
        <f>(EN14/EE14-1)*100</f>
        <v>1.8485220878339037</v>
      </c>
      <c r="EP14" s="1033">
        <f>(EN14/EN$39)*100</f>
        <v>8.6179322940150183</v>
      </c>
      <c r="EQ14" s="892">
        <v>158391</v>
      </c>
      <c r="ER14" s="1034">
        <f t="shared" si="34"/>
        <v>0.58615083699544712</v>
      </c>
      <c r="ES14" s="949">
        <v>159830</v>
      </c>
      <c r="ET14" s="139">
        <f>(ES14/EN14-1)*100</f>
        <v>1.4999872990067775</v>
      </c>
      <c r="EU14" s="949">
        <v>161314</v>
      </c>
      <c r="EV14" s="140">
        <f>(EU14/EN14-1)*100</f>
        <v>2.4424009957578763</v>
      </c>
      <c r="EW14" s="949">
        <v>162130</v>
      </c>
      <c r="EX14" s="139">
        <f>(EW14/EN14-1)*100</f>
        <v>2.9606015190387858</v>
      </c>
      <c r="EY14" s="153">
        <f>(EW14/EW$39)*100</f>
        <v>8.803348090375275</v>
      </c>
      <c r="EZ14" s="1039">
        <v>163206</v>
      </c>
      <c r="FA14" s="140">
        <f t="shared" si="35"/>
        <v>0.66366496021710297</v>
      </c>
      <c r="FB14" s="949">
        <v>164428</v>
      </c>
      <c r="FC14" s="140">
        <f>(FB14/EW14-1)*100</f>
        <v>1.4173811139209347</v>
      </c>
      <c r="FD14" s="946">
        <v>165666</v>
      </c>
      <c r="FE14" s="140">
        <f>(FD14/EW14-1)*100</f>
        <v>2.1809658915684871</v>
      </c>
      <c r="FF14" s="946">
        <v>166341</v>
      </c>
      <c r="FG14" s="139">
        <f>(FF14/EW14-1)*100</f>
        <v>2.5972984641954078</v>
      </c>
      <c r="FH14" s="153">
        <f>(FF14/FF$39)*100</f>
        <v>8.8578441918282085</v>
      </c>
      <c r="FI14" s="1151">
        <v>166879</v>
      </c>
      <c r="FJ14" s="153">
        <f t="shared" ref="FJ14" si="36">(FI14/FF14-1)*100</f>
        <v>0.32343198610083057</v>
      </c>
    </row>
    <row r="15" spans="1:166" ht="33" customHeight="1">
      <c r="A15" s="1325" t="s">
        <v>31</v>
      </c>
      <c r="B15" s="1326"/>
      <c r="C15" s="131">
        <v>14.5</v>
      </c>
      <c r="D15" s="132">
        <v>825</v>
      </c>
      <c r="E15" s="133">
        <v>-8.1</v>
      </c>
      <c r="F15" s="134">
        <f t="shared" si="0"/>
        <v>7.7174207911993337E-2</v>
      </c>
      <c r="G15" s="135">
        <v>13.2</v>
      </c>
      <c r="H15" s="132">
        <v>808</v>
      </c>
      <c r="I15" s="133">
        <f t="shared" si="1"/>
        <v>-2.0606060606060628</v>
      </c>
      <c r="J15" s="136">
        <f t="shared" si="2"/>
        <v>6.8293655958875044E-2</v>
      </c>
      <c r="K15" s="131">
        <v>13.1</v>
      </c>
      <c r="L15" s="132">
        <v>1060</v>
      </c>
      <c r="M15" s="133">
        <f t="shared" si="3"/>
        <v>31.188118811881193</v>
      </c>
      <c r="N15" s="134">
        <f t="shared" si="4"/>
        <v>8.3438024439469641E-2</v>
      </c>
      <c r="O15" s="135">
        <v>12.8</v>
      </c>
      <c r="P15" s="132">
        <v>1239</v>
      </c>
      <c r="Q15" s="133">
        <f t="shared" si="5"/>
        <v>16.886792452830178</v>
      </c>
      <c r="R15" s="136">
        <f t="shared" si="6"/>
        <v>9.3431726971228451E-2</v>
      </c>
      <c r="S15" s="137">
        <v>12.4</v>
      </c>
      <c r="T15" s="138">
        <v>1333</v>
      </c>
      <c r="U15" s="139">
        <f t="shared" si="7"/>
        <v>7.5867635189668992</v>
      </c>
      <c r="V15" s="140">
        <f t="shared" si="8"/>
        <v>9.4380768697021444E-2</v>
      </c>
      <c r="W15" s="141">
        <v>12</v>
      </c>
      <c r="X15" s="142">
        <v>1345</v>
      </c>
      <c r="Y15" s="143">
        <f t="shared" si="9"/>
        <v>0.90022505626405902</v>
      </c>
      <c r="Z15" s="144">
        <f t="shared" si="10"/>
        <v>8.8950261262458821E-2</v>
      </c>
      <c r="AA15" s="145">
        <v>12.5</v>
      </c>
      <c r="AB15" s="142">
        <v>1467</v>
      </c>
      <c r="AC15" s="143">
        <f t="shared" si="11"/>
        <v>9.0706319702602123</v>
      </c>
      <c r="AD15" s="146">
        <f t="shared" si="12"/>
        <v>9.2078661664583866E-2</v>
      </c>
      <c r="AE15" s="141">
        <v>12</v>
      </c>
      <c r="AF15" s="142">
        <v>1537</v>
      </c>
      <c r="AG15" s="143">
        <f t="shared" si="13"/>
        <v>4.7716428084526141</v>
      </c>
      <c r="AH15" s="144">
        <f t="shared" si="14"/>
        <v>9.3057611561666559E-2</v>
      </c>
      <c r="AI15" s="145">
        <v>12</v>
      </c>
      <c r="AJ15" s="142">
        <v>1544</v>
      </c>
      <c r="AK15" s="143">
        <f t="shared" si="15"/>
        <v>0.45543266102796576</v>
      </c>
      <c r="AL15" s="146">
        <f t="shared" si="16"/>
        <v>9.1767711197978732E-2</v>
      </c>
      <c r="AM15" s="141">
        <v>10</v>
      </c>
      <c r="AN15" s="142">
        <v>1483</v>
      </c>
      <c r="AO15" s="143">
        <f t="shared" si="17"/>
        <v>-3.9507772020725418</v>
      </c>
      <c r="AP15" s="144">
        <f t="shared" si="18"/>
        <v>8.6279620439485005E-2</v>
      </c>
      <c r="AQ15" s="147" t="s">
        <v>0</v>
      </c>
      <c r="AR15" s="142">
        <v>1396</v>
      </c>
      <c r="AS15" s="143">
        <f t="shared" si="19"/>
        <v>-5.8664868509777479</v>
      </c>
      <c r="AT15" s="146">
        <f t="shared" si="20"/>
        <v>7.7479238505627518E-2</v>
      </c>
      <c r="AU15" s="148" t="s">
        <v>0</v>
      </c>
      <c r="AV15" s="142">
        <v>1260</v>
      </c>
      <c r="AW15" s="143">
        <f t="shared" si="21"/>
        <v>-9.7421203438395452</v>
      </c>
      <c r="AX15" s="144">
        <f t="shared" si="22"/>
        <v>6.8685437051977438E-2</v>
      </c>
      <c r="AY15" s="147" t="s">
        <v>0</v>
      </c>
      <c r="AZ15" s="149">
        <v>1068</v>
      </c>
      <c r="BA15" s="150">
        <f t="shared" si="23"/>
        <v>-15.238095238095239</v>
      </c>
      <c r="BB15" s="151">
        <f t="shared" si="24"/>
        <v>5.7938936267170109E-2</v>
      </c>
      <c r="BC15" s="148" t="s">
        <v>0</v>
      </c>
      <c r="BD15" s="149">
        <v>993</v>
      </c>
      <c r="BE15" s="150">
        <f t="shared" si="25"/>
        <v>-7.02247191011236</v>
      </c>
      <c r="BF15" s="152">
        <f t="shared" si="26"/>
        <v>5.4147136254479547E-2</v>
      </c>
      <c r="BG15" s="147" t="s">
        <v>0</v>
      </c>
      <c r="BH15" s="149">
        <v>1010</v>
      </c>
      <c r="BI15" s="150">
        <f t="shared" si="27"/>
        <v>1.7119838872104776</v>
      </c>
      <c r="BJ15" s="151">
        <f t="shared" si="28"/>
        <v>5.520899611459857E-2</v>
      </c>
      <c r="BK15" s="148" t="s">
        <v>0</v>
      </c>
      <c r="BL15" s="149">
        <v>912</v>
      </c>
      <c r="BM15" s="139">
        <f t="shared" si="29"/>
        <v>-9.7029702970297009</v>
      </c>
      <c r="BN15" s="153">
        <f t="shared" si="30"/>
        <v>4.9745626393982091E-2</v>
      </c>
      <c r="BO15" s="147" t="s">
        <v>0</v>
      </c>
      <c r="BP15" s="138">
        <v>805</v>
      </c>
      <c r="BQ15" s="139">
        <f t="shared" si="31"/>
        <v>-11.732456140350877</v>
      </c>
      <c r="BR15" s="140">
        <f t="shared" si="32"/>
        <v>4.3849316496291139E-2</v>
      </c>
      <c r="BS15" s="148" t="s">
        <v>0</v>
      </c>
      <c r="BT15" s="112" t="s">
        <v>0</v>
      </c>
      <c r="BU15" s="156" t="s">
        <v>1</v>
      </c>
      <c r="BV15" s="157" t="s">
        <v>1</v>
      </c>
      <c r="BW15" s="112" t="s">
        <v>0</v>
      </c>
      <c r="BX15" s="158" t="s">
        <v>1</v>
      </c>
      <c r="BY15" s="159" t="s">
        <v>0</v>
      </c>
      <c r="BZ15" s="156" t="s">
        <v>1</v>
      </c>
      <c r="CA15" s="112" t="s">
        <v>0</v>
      </c>
      <c r="CB15" s="156" t="s">
        <v>1</v>
      </c>
      <c r="CC15" s="112" t="s">
        <v>0</v>
      </c>
      <c r="CD15" s="156" t="s">
        <v>1</v>
      </c>
      <c r="CE15" s="158" t="s">
        <v>1</v>
      </c>
      <c r="CF15" s="160" t="s">
        <v>0</v>
      </c>
      <c r="CG15" s="156" t="s">
        <v>1</v>
      </c>
      <c r="CH15" s="112" t="s">
        <v>0</v>
      </c>
      <c r="CI15" s="156" t="s">
        <v>1</v>
      </c>
      <c r="CJ15" s="112" t="s">
        <v>0</v>
      </c>
      <c r="CK15" s="156" t="s">
        <v>1</v>
      </c>
      <c r="CL15" s="112" t="s">
        <v>0</v>
      </c>
      <c r="CM15" s="156" t="s">
        <v>1</v>
      </c>
      <c r="CN15" s="157" t="s">
        <v>1</v>
      </c>
      <c r="CO15" s="112" t="s">
        <v>0</v>
      </c>
      <c r="CP15" s="156" t="s">
        <v>1</v>
      </c>
      <c r="CQ15" s="159" t="s">
        <v>0</v>
      </c>
      <c r="CR15" s="156" t="s">
        <v>1</v>
      </c>
      <c r="CS15" s="159" t="s">
        <v>0</v>
      </c>
      <c r="CT15" s="156" t="s">
        <v>1</v>
      </c>
      <c r="CU15" s="112" t="s">
        <v>0</v>
      </c>
      <c r="CV15" s="156" t="s">
        <v>1</v>
      </c>
      <c r="CW15" s="158" t="s">
        <v>1</v>
      </c>
      <c r="CX15" s="160" t="s">
        <v>0</v>
      </c>
      <c r="CY15" s="156" t="s">
        <v>1</v>
      </c>
      <c r="CZ15" s="159" t="s">
        <v>0</v>
      </c>
      <c r="DA15" s="156" t="s">
        <v>1</v>
      </c>
      <c r="DB15" s="159" t="s">
        <v>0</v>
      </c>
      <c r="DC15" s="156" t="s">
        <v>1</v>
      </c>
      <c r="DD15" s="112" t="s">
        <v>0</v>
      </c>
      <c r="DE15" s="156" t="s">
        <v>1</v>
      </c>
      <c r="DF15" s="157" t="s">
        <v>1</v>
      </c>
      <c r="DG15" s="112" t="s">
        <v>0</v>
      </c>
      <c r="DH15" s="156" t="s">
        <v>1</v>
      </c>
      <c r="DI15" s="159" t="s">
        <v>0</v>
      </c>
      <c r="DJ15" s="156" t="s">
        <v>1</v>
      </c>
      <c r="DK15" s="159" t="s">
        <v>0</v>
      </c>
      <c r="DL15" s="156" t="s">
        <v>1</v>
      </c>
      <c r="DM15" s="112" t="s">
        <v>0</v>
      </c>
      <c r="DN15" s="156" t="s">
        <v>1</v>
      </c>
      <c r="DO15" s="158" t="s">
        <v>1</v>
      </c>
      <c r="DP15" s="160" t="s">
        <v>0</v>
      </c>
      <c r="DQ15" s="156" t="s">
        <v>1</v>
      </c>
      <c r="DR15" s="159" t="s">
        <v>0</v>
      </c>
      <c r="DS15" s="156" t="s">
        <v>1</v>
      </c>
      <c r="DT15" s="159" t="s">
        <v>0</v>
      </c>
      <c r="DU15" s="156" t="s">
        <v>1</v>
      </c>
      <c r="DV15" s="159" t="s">
        <v>0</v>
      </c>
      <c r="DW15" s="156" t="s">
        <v>1</v>
      </c>
      <c r="DX15" s="157" t="s">
        <v>1</v>
      </c>
      <c r="DY15" s="160" t="s">
        <v>0</v>
      </c>
      <c r="DZ15" s="156" t="s">
        <v>1</v>
      </c>
      <c r="EA15" s="159" t="s">
        <v>0</v>
      </c>
      <c r="EB15" s="156" t="s">
        <v>1</v>
      </c>
      <c r="EC15" s="159" t="s">
        <v>0</v>
      </c>
      <c r="ED15" s="156" t="s">
        <v>1</v>
      </c>
      <c r="EE15" s="112" t="s">
        <v>0</v>
      </c>
      <c r="EF15" s="156" t="s">
        <v>1</v>
      </c>
      <c r="EG15" s="157" t="s">
        <v>1</v>
      </c>
      <c r="EH15" s="160" t="s">
        <v>0</v>
      </c>
      <c r="EI15" s="156" t="s">
        <v>1</v>
      </c>
      <c r="EJ15" s="831" t="s">
        <v>0</v>
      </c>
      <c r="EK15" s="158" t="s">
        <v>1</v>
      </c>
      <c r="EL15" s="931" t="s">
        <v>0</v>
      </c>
      <c r="EM15" s="156" t="s">
        <v>1</v>
      </c>
      <c r="EN15" s="891" t="s">
        <v>0</v>
      </c>
      <c r="EO15" s="156" t="s">
        <v>1</v>
      </c>
      <c r="EP15" s="157" t="s">
        <v>1</v>
      </c>
      <c r="EQ15" s="891" t="s">
        <v>0</v>
      </c>
      <c r="ER15" s="158" t="s">
        <v>1</v>
      </c>
      <c r="ES15" s="947" t="s">
        <v>0</v>
      </c>
      <c r="ET15" s="156" t="s">
        <v>1</v>
      </c>
      <c r="EU15" s="947" t="s">
        <v>0</v>
      </c>
      <c r="EV15" s="158" t="s">
        <v>1</v>
      </c>
      <c r="EW15" s="988" t="s">
        <v>0</v>
      </c>
      <c r="EX15" s="156" t="s">
        <v>1</v>
      </c>
      <c r="EY15" s="157" t="s">
        <v>1</v>
      </c>
      <c r="EZ15" s="1040" t="s">
        <v>0</v>
      </c>
      <c r="FA15" s="158" t="s">
        <v>1</v>
      </c>
      <c r="FB15" s="947" t="s">
        <v>0</v>
      </c>
      <c r="FC15" s="158" t="s">
        <v>1</v>
      </c>
      <c r="FD15" s="947" t="s">
        <v>0</v>
      </c>
      <c r="FE15" s="158" t="s">
        <v>1</v>
      </c>
      <c r="FF15" s="1093" t="s">
        <v>0</v>
      </c>
      <c r="FG15" s="156" t="s">
        <v>1</v>
      </c>
      <c r="FH15" s="157" t="s">
        <v>1</v>
      </c>
      <c r="FI15" s="1152" t="s">
        <v>0</v>
      </c>
      <c r="FJ15" s="157" t="s">
        <v>1</v>
      </c>
    </row>
    <row r="16" spans="1:166" ht="33" customHeight="1">
      <c r="A16" s="1325" t="s">
        <v>117</v>
      </c>
      <c r="B16" s="1326"/>
      <c r="C16" s="131">
        <v>129.19999999999999</v>
      </c>
      <c r="D16" s="132">
        <v>7809</v>
      </c>
      <c r="E16" s="133">
        <v>31.5</v>
      </c>
      <c r="F16" s="134">
        <f t="shared" si="0"/>
        <v>0.73048895707243156</v>
      </c>
      <c r="G16" s="135">
        <v>131.6</v>
      </c>
      <c r="H16" s="132">
        <v>8296</v>
      </c>
      <c r="I16" s="133">
        <f t="shared" si="1"/>
        <v>6.2363939044691952</v>
      </c>
      <c r="J16" s="136">
        <f t="shared" si="2"/>
        <v>0.7011932794985487</v>
      </c>
      <c r="K16" s="131">
        <v>132.19999999999999</v>
      </c>
      <c r="L16" s="132">
        <v>8787</v>
      </c>
      <c r="M16" s="133">
        <f t="shared" si="3"/>
        <v>5.9185149469623832</v>
      </c>
      <c r="N16" s="134">
        <f t="shared" si="4"/>
        <v>0.69166973655624508</v>
      </c>
      <c r="O16" s="135">
        <v>137.4</v>
      </c>
      <c r="P16" s="132">
        <v>9562</v>
      </c>
      <c r="Q16" s="133">
        <f t="shared" si="5"/>
        <v>8.8198475019915854</v>
      </c>
      <c r="R16" s="136">
        <f t="shared" si="6"/>
        <v>0.72106067255761619</v>
      </c>
      <c r="S16" s="137">
        <v>137.5</v>
      </c>
      <c r="T16" s="138">
        <v>9997</v>
      </c>
      <c r="U16" s="139">
        <f t="shared" si="7"/>
        <v>4.5492574775151562</v>
      </c>
      <c r="V16" s="140">
        <f t="shared" si="8"/>
        <v>0.70782036358898981</v>
      </c>
      <c r="W16" s="141">
        <v>140.4</v>
      </c>
      <c r="X16" s="142">
        <v>10618</v>
      </c>
      <c r="Y16" s="143">
        <f t="shared" si="9"/>
        <v>6.2118635590677096</v>
      </c>
      <c r="Z16" s="144">
        <f t="shared" si="10"/>
        <v>0.70221105879909873</v>
      </c>
      <c r="AA16" s="145">
        <v>146.5</v>
      </c>
      <c r="AB16" s="142">
        <v>12045</v>
      </c>
      <c r="AC16" s="143">
        <f t="shared" si="11"/>
        <v>13.439442456206452</v>
      </c>
      <c r="AD16" s="146">
        <f t="shared" si="12"/>
        <v>0.75602418524193082</v>
      </c>
      <c r="AE16" s="141">
        <v>153</v>
      </c>
      <c r="AF16" s="142">
        <v>13047</v>
      </c>
      <c r="AG16" s="143">
        <f t="shared" si="13"/>
        <v>8.3188044831880461</v>
      </c>
      <c r="AH16" s="144">
        <f t="shared" si="14"/>
        <v>0.78993016138260486</v>
      </c>
      <c r="AI16" s="145">
        <v>161</v>
      </c>
      <c r="AJ16" s="142">
        <v>14063</v>
      </c>
      <c r="AK16" s="143">
        <f t="shared" si="15"/>
        <v>7.7872307810224584</v>
      </c>
      <c r="AL16" s="146">
        <f t="shared" si="16"/>
        <v>0.83583505348262621</v>
      </c>
      <c r="AM16" s="141">
        <v>168</v>
      </c>
      <c r="AN16" s="142">
        <v>14817</v>
      </c>
      <c r="AO16" s="143">
        <f t="shared" si="17"/>
        <v>5.361587143568225</v>
      </c>
      <c r="AP16" s="144">
        <f t="shared" si="18"/>
        <v>0.86203987596213705</v>
      </c>
      <c r="AQ16" s="147" t="s">
        <v>0</v>
      </c>
      <c r="AR16" s="142">
        <v>15669</v>
      </c>
      <c r="AS16" s="143">
        <f t="shared" si="19"/>
        <v>5.7501518526017481</v>
      </c>
      <c r="AT16" s="146">
        <f t="shared" si="20"/>
        <v>0.86964340124976902</v>
      </c>
      <c r="AU16" s="148" t="s">
        <v>0</v>
      </c>
      <c r="AV16" s="142">
        <v>15749</v>
      </c>
      <c r="AW16" s="143">
        <f t="shared" si="21"/>
        <v>0.51056225668517641</v>
      </c>
      <c r="AX16" s="144">
        <f t="shared" si="22"/>
        <v>0.85851345089808939</v>
      </c>
      <c r="AY16" s="147" t="s">
        <v>0</v>
      </c>
      <c r="AZ16" s="149">
        <v>16018</v>
      </c>
      <c r="BA16" s="150">
        <f t="shared" si="23"/>
        <v>1.7080449552352439</v>
      </c>
      <c r="BB16" s="151">
        <f t="shared" si="24"/>
        <v>0.86897554412690148</v>
      </c>
      <c r="BC16" s="148" t="s">
        <v>0</v>
      </c>
      <c r="BD16" s="149">
        <v>16470</v>
      </c>
      <c r="BE16" s="150">
        <f t="shared" si="25"/>
        <v>2.8218254463728387</v>
      </c>
      <c r="BF16" s="152">
        <f t="shared" si="26"/>
        <v>0.8980899638582861</v>
      </c>
      <c r="BG16" s="147" t="s">
        <v>0</v>
      </c>
      <c r="BH16" s="149">
        <v>17460</v>
      </c>
      <c r="BI16" s="150">
        <f t="shared" si="27"/>
        <v>6.0109289617486406</v>
      </c>
      <c r="BJ16" s="151">
        <f t="shared" si="28"/>
        <v>0.95440502194147625</v>
      </c>
      <c r="BK16" s="148" t="s">
        <v>0</v>
      </c>
      <c r="BL16" s="149">
        <v>18243</v>
      </c>
      <c r="BM16" s="139">
        <f t="shared" si="29"/>
        <v>4.4845360824742331</v>
      </c>
      <c r="BN16" s="153">
        <f t="shared" si="30"/>
        <v>0.99507616480856931</v>
      </c>
      <c r="BO16" s="147" t="s">
        <v>0</v>
      </c>
      <c r="BP16" s="138">
        <v>18720</v>
      </c>
      <c r="BQ16" s="139">
        <f t="shared" si="31"/>
        <v>2.6147015293537246</v>
      </c>
      <c r="BR16" s="140">
        <f t="shared" si="32"/>
        <v>1.0197008755410808</v>
      </c>
      <c r="BS16" s="148" t="s">
        <v>0</v>
      </c>
      <c r="BT16" s="138">
        <v>19158</v>
      </c>
      <c r="BU16" s="139">
        <f>(BT16/BP16-1)*100</f>
        <v>2.3397435897435814</v>
      </c>
      <c r="BV16" s="153">
        <f>(BT16/BT$39)*100</f>
        <v>1.0698563500249532</v>
      </c>
      <c r="BW16" s="154">
        <v>19168</v>
      </c>
      <c r="BX16" s="140">
        <f>(BW16/BT16-1)*100</f>
        <v>5.2197515398266781E-2</v>
      </c>
      <c r="BY16" s="138">
        <v>19237</v>
      </c>
      <c r="BZ16" s="139">
        <f>(BY16/BT16-1)*100</f>
        <v>0.41236037164631423</v>
      </c>
      <c r="CA16" s="138">
        <v>19259.52</v>
      </c>
      <c r="CB16" s="139">
        <f>(CA16/BT16-1)*100</f>
        <v>0.52990917632320667</v>
      </c>
      <c r="CC16" s="154">
        <v>19218</v>
      </c>
      <c r="CD16" s="139">
        <f>(CC16/BT16-1)*100</f>
        <v>0.31318509238960068</v>
      </c>
      <c r="CE16" s="140">
        <f>(CC16/CC$39)*100</f>
        <v>1.0741110594687793</v>
      </c>
      <c r="CF16" s="155">
        <v>18545</v>
      </c>
      <c r="CG16" s="139">
        <f>(CF16/CC16-1)*100</f>
        <v>-3.5019252783848431</v>
      </c>
      <c r="CH16" s="138">
        <v>19094</v>
      </c>
      <c r="CI16" s="139">
        <f>(CH16/CC16-1)*100</f>
        <v>-0.64522843167863497</v>
      </c>
      <c r="CJ16" s="138">
        <v>19190.669999999998</v>
      </c>
      <c r="CK16" s="139">
        <f>(CJ16/CC16-1)*100</f>
        <v>-0.14221042772402104</v>
      </c>
      <c r="CL16" s="138">
        <v>19311</v>
      </c>
      <c r="CM16" s="139">
        <f>(CL16/CC16-1)*100</f>
        <v>0.48392132375898456</v>
      </c>
      <c r="CN16" s="153">
        <f>(CL16/CL$39)*100</f>
        <v>1.0869445237293296</v>
      </c>
      <c r="CO16" s="154">
        <v>19206</v>
      </c>
      <c r="CP16" s="139">
        <f>(CO16/CL16-1)*100</f>
        <v>-0.54373155196519862</v>
      </c>
      <c r="CQ16" s="138">
        <v>19266.72</v>
      </c>
      <c r="CR16" s="139">
        <f>(CQ16/CL16-1)*100</f>
        <v>-0.22929936305732257</v>
      </c>
      <c r="CS16" s="138">
        <v>19282</v>
      </c>
      <c r="CT16" s="139">
        <f>(CS16/CL16-1)*100</f>
        <v>-0.15017347625705391</v>
      </c>
      <c r="CU16" s="138">
        <v>19269.509999999998</v>
      </c>
      <c r="CV16" s="139">
        <f>(CU16/CL16-1)*100</f>
        <v>-0.21485163896225457</v>
      </c>
      <c r="CW16" s="140">
        <f>(CU16/CU$39)*100</f>
        <v>1.1004520762946584</v>
      </c>
      <c r="CX16" s="155">
        <v>19110.93</v>
      </c>
      <c r="CY16" s="139">
        <f>(CX16/CU16-1)*100</f>
        <v>-0.82295813437912591</v>
      </c>
      <c r="CZ16" s="138">
        <v>19102.87</v>
      </c>
      <c r="DA16" s="139">
        <f>(CZ16/CU16-1)*100</f>
        <v>-0.8647858715660095</v>
      </c>
      <c r="DB16" s="138">
        <v>19089.419999999998</v>
      </c>
      <c r="DC16" s="139">
        <f>(DB16/CU16-1)*100</f>
        <v>-0.93458525930343317</v>
      </c>
      <c r="DD16" s="138">
        <v>19043.75</v>
      </c>
      <c r="DE16" s="139">
        <f>(DD16/CU16-1)*100</f>
        <v>-1.1715918048772256</v>
      </c>
      <c r="DF16" s="153">
        <f>(DD16/DD$39)*100</f>
        <v>1.0816011387164304</v>
      </c>
      <c r="DG16" s="154">
        <v>18886.55</v>
      </c>
      <c r="DH16" s="139">
        <f>(DG16/DD16-1)*100</f>
        <v>-0.82546767312110525</v>
      </c>
      <c r="DI16" s="138">
        <v>18874.759999999998</v>
      </c>
      <c r="DJ16" s="139">
        <f>(DI16/DD16-1)*100</f>
        <v>-0.88737774860518925</v>
      </c>
      <c r="DK16" s="138">
        <v>18882.61</v>
      </c>
      <c r="DL16" s="139">
        <f>(DK16/DD16-1)*100</f>
        <v>-0.84615687561535591</v>
      </c>
      <c r="DM16" s="138">
        <v>18838.38</v>
      </c>
      <c r="DN16" s="139">
        <f>(DM16/DD16-1)*100</f>
        <v>-1.0784115523465698</v>
      </c>
      <c r="DO16" s="140">
        <f>(DM16/DM$39)*100</f>
        <v>1.0619860206414338</v>
      </c>
      <c r="DP16" s="155">
        <v>18701.46</v>
      </c>
      <c r="DQ16" s="139">
        <f>(DP16/DM16-1)*100</f>
        <v>-0.72681408910958423</v>
      </c>
      <c r="DR16" s="138">
        <v>18737.080000000002</v>
      </c>
      <c r="DS16" s="139">
        <f>(DR16/DM16-1)*100</f>
        <v>-0.53773201304995188</v>
      </c>
      <c r="DT16" s="138">
        <v>18797.419999999998</v>
      </c>
      <c r="DU16" s="139">
        <f>(DT16/DM16-1)*100</f>
        <v>-0.21742846253235415</v>
      </c>
      <c r="DV16" s="138">
        <v>18800.04</v>
      </c>
      <c r="DW16" s="139">
        <f>(DV16/DM16-1)*100</f>
        <v>-0.20352068489966069</v>
      </c>
      <c r="DX16" s="153">
        <f>(DV16/DV$39)*100</f>
        <v>1.0501314063849754</v>
      </c>
      <c r="DY16" s="155">
        <v>18733.47</v>
      </c>
      <c r="DZ16" s="139">
        <f>(DY16/DV16-1)*100</f>
        <v>-0.35409499128724597</v>
      </c>
      <c r="EA16" s="138">
        <v>18796.310000000001</v>
      </c>
      <c r="EB16" s="139">
        <f>(EA16/DV16-1)*100</f>
        <v>-1.9840383318325827E-2</v>
      </c>
      <c r="EC16" s="798">
        <v>18884.13</v>
      </c>
      <c r="ED16" s="139">
        <f>(EC16/DV16-1)*100</f>
        <v>0.44728628236960777</v>
      </c>
      <c r="EE16" s="154">
        <v>18953.5</v>
      </c>
      <c r="EF16" s="139">
        <f>(EE16/DV16-1)*100</f>
        <v>0.8162748589896518</v>
      </c>
      <c r="EG16" s="153">
        <f>(EE16/EE$39)*100</f>
        <v>1.0451118449312327</v>
      </c>
      <c r="EH16" s="155">
        <v>18851.87</v>
      </c>
      <c r="EI16" s="139">
        <f t="shared" ref="EI16:EI19" si="37">(EH16/EE16-1)*100</f>
        <v>-0.53620703300182315</v>
      </c>
      <c r="EJ16" s="853">
        <v>18805.62</v>
      </c>
      <c r="EK16" s="140">
        <f>(EJ16/EE16-1)*100</f>
        <v>-0.78022528820534953</v>
      </c>
      <c r="EL16" s="930">
        <v>18973.939999999999</v>
      </c>
      <c r="EM16" s="139">
        <f>(EL16/EE16-1)*100</f>
        <v>0.10784287862399822</v>
      </c>
      <c r="EN16" s="890">
        <v>18918.38</v>
      </c>
      <c r="EO16" s="139">
        <f>(EN16/EE16-1)*100</f>
        <v>-0.18529559184319311</v>
      </c>
      <c r="EP16" s="153">
        <f>(EN16/EN$39)*100</f>
        <v>1.0353679347705429</v>
      </c>
      <c r="EQ16" s="890">
        <v>18778.7</v>
      </c>
      <c r="ER16" s="140">
        <f t="shared" ref="ER16:ER19" si="38">(EQ16/EN16-1)*100</f>
        <v>-0.7383296032747011</v>
      </c>
      <c r="ES16" s="946">
        <v>18807.150000000001</v>
      </c>
      <c r="ET16" s="139">
        <f>(ES16/EN16-1)*100</f>
        <v>-0.58794674808307912</v>
      </c>
      <c r="EU16" s="946">
        <v>19679.64</v>
      </c>
      <c r="EV16" s="140">
        <f>(EU16/EN16-1)*100</f>
        <v>4.023917481306527</v>
      </c>
      <c r="EW16" s="946">
        <v>19580.54</v>
      </c>
      <c r="EX16" s="139">
        <f>(EW16/EN16-1)*100</f>
        <v>3.5000882739431249</v>
      </c>
      <c r="EY16" s="153">
        <f>(EW16/EW$39)*100</f>
        <v>1.0631857732530483</v>
      </c>
      <c r="EZ16" s="1041">
        <v>19482.36</v>
      </c>
      <c r="FA16" s="140">
        <f t="shared" ref="FA16:FA17" si="39">(EZ16/EW16-1)*100</f>
        <v>-0.50141620200464532</v>
      </c>
      <c r="FB16" s="946">
        <v>19605.57</v>
      </c>
      <c r="FC16" s="140">
        <f>(FB16/EW16-1)*100</f>
        <v>0.1278309995536242</v>
      </c>
      <c r="FD16" s="946">
        <v>19630.12</v>
      </c>
      <c r="FE16" s="140">
        <f>(FD16/EW16-1)*100</f>
        <v>0.25321058561202925</v>
      </c>
      <c r="FF16" s="946">
        <v>19668.05</v>
      </c>
      <c r="FG16" s="139">
        <f>(FF16/EW16-1)*100</f>
        <v>0.44692332285012348</v>
      </c>
      <c r="FH16" s="153">
        <f>(FF16/FF$39)*100</f>
        <v>1.0473456481389845</v>
      </c>
      <c r="FI16" s="1153">
        <v>19591.68</v>
      </c>
      <c r="FJ16" s="153">
        <f t="shared" ref="FJ16:FJ17" si="40">(FI16/FF16-1)*100</f>
        <v>-0.38829472164245704</v>
      </c>
    </row>
    <row r="17" spans="1:166" ht="33" customHeight="1">
      <c r="A17" s="1325" t="s">
        <v>118</v>
      </c>
      <c r="B17" s="1326"/>
      <c r="C17" s="131">
        <v>15</v>
      </c>
      <c r="D17" s="132">
        <v>1449</v>
      </c>
      <c r="E17" s="133">
        <v>-1.5</v>
      </c>
      <c r="F17" s="134">
        <f t="shared" si="0"/>
        <v>0.13554597244179192</v>
      </c>
      <c r="G17" s="135">
        <v>14.2</v>
      </c>
      <c r="H17" s="132">
        <v>1447</v>
      </c>
      <c r="I17" s="133">
        <f t="shared" si="1"/>
        <v>-0.13802622498274575</v>
      </c>
      <c r="J17" s="136">
        <f t="shared" si="2"/>
        <v>0.12230311902536163</v>
      </c>
      <c r="K17" s="131">
        <v>13.9</v>
      </c>
      <c r="L17" s="132">
        <v>1523</v>
      </c>
      <c r="M17" s="133">
        <f t="shared" si="3"/>
        <v>5.2522460262612203</v>
      </c>
      <c r="N17" s="134">
        <f t="shared" si="4"/>
        <v>0.11988312379369083</v>
      </c>
      <c r="O17" s="135">
        <v>13.6</v>
      </c>
      <c r="P17" s="132">
        <v>1587</v>
      </c>
      <c r="Q17" s="133">
        <f t="shared" si="5"/>
        <v>4.2022324359816121</v>
      </c>
      <c r="R17" s="136">
        <f t="shared" si="6"/>
        <v>0.11967405222222725</v>
      </c>
      <c r="S17" s="137">
        <v>13.2</v>
      </c>
      <c r="T17" s="138">
        <v>1602</v>
      </c>
      <c r="U17" s="139">
        <f t="shared" si="7"/>
        <v>0.94517958412099201</v>
      </c>
      <c r="V17" s="140">
        <f t="shared" si="8"/>
        <v>0.11342685030204679</v>
      </c>
      <c r="W17" s="141">
        <v>12.5</v>
      </c>
      <c r="X17" s="142">
        <v>1553</v>
      </c>
      <c r="Y17" s="143">
        <f t="shared" si="9"/>
        <v>-3.0586766541822685</v>
      </c>
      <c r="Z17" s="144">
        <f t="shared" si="10"/>
        <v>0.10270613809709929</v>
      </c>
      <c r="AA17" s="145">
        <v>12.4</v>
      </c>
      <c r="AB17" s="142">
        <v>1610</v>
      </c>
      <c r="AC17" s="143">
        <f t="shared" si="11"/>
        <v>3.6703155183515745</v>
      </c>
      <c r="AD17" s="146">
        <f t="shared" si="12"/>
        <v>0.10105429126106341</v>
      </c>
      <c r="AE17" s="141">
        <v>12</v>
      </c>
      <c r="AF17" s="142">
        <v>1686</v>
      </c>
      <c r="AG17" s="143">
        <f t="shared" si="13"/>
        <v>4.7204968944099424</v>
      </c>
      <c r="AH17" s="144">
        <f t="shared" si="14"/>
        <v>0.10207881138124257</v>
      </c>
      <c r="AI17" s="145">
        <v>11</v>
      </c>
      <c r="AJ17" s="142">
        <v>1615</v>
      </c>
      <c r="AK17" s="143">
        <f t="shared" si="15"/>
        <v>-4.2111506524317939</v>
      </c>
      <c r="AL17" s="146">
        <f t="shared" si="16"/>
        <v>9.5987599471979046E-2</v>
      </c>
      <c r="AM17" s="141">
        <v>11</v>
      </c>
      <c r="AN17" s="142">
        <v>1496</v>
      </c>
      <c r="AO17" s="143">
        <f t="shared" si="17"/>
        <v>-7.3684210526315796</v>
      </c>
      <c r="AP17" s="144">
        <f t="shared" si="18"/>
        <v>8.7035948872197941E-2</v>
      </c>
      <c r="AQ17" s="147" t="s">
        <v>0</v>
      </c>
      <c r="AR17" s="142">
        <v>1344</v>
      </c>
      <c r="AS17" s="143">
        <f t="shared" si="19"/>
        <v>-10.160427807486627</v>
      </c>
      <c r="AT17" s="146">
        <f t="shared" si="20"/>
        <v>7.4593192372180067E-2</v>
      </c>
      <c r="AU17" s="148" t="s">
        <v>0</v>
      </c>
      <c r="AV17" s="142">
        <v>1177</v>
      </c>
      <c r="AW17" s="143">
        <f t="shared" si="21"/>
        <v>-12.425595238095234</v>
      </c>
      <c r="AX17" s="144">
        <f t="shared" si="22"/>
        <v>6.4160920166807495E-2</v>
      </c>
      <c r="AY17" s="147" t="s">
        <v>0</v>
      </c>
      <c r="AZ17" s="149">
        <v>978</v>
      </c>
      <c r="BA17" s="150">
        <f t="shared" si="23"/>
        <v>-16.907391673746819</v>
      </c>
      <c r="BB17" s="151">
        <f t="shared" si="24"/>
        <v>5.3056441637914196E-2</v>
      </c>
      <c r="BC17" s="148" t="s">
        <v>0</v>
      </c>
      <c r="BD17" s="149">
        <v>800</v>
      </c>
      <c r="BE17" s="150">
        <f t="shared" si="25"/>
        <v>-18.200408997955009</v>
      </c>
      <c r="BF17" s="152">
        <f t="shared" si="26"/>
        <v>4.3623070497063078E-2</v>
      </c>
      <c r="BG17" s="147" t="s">
        <v>0</v>
      </c>
      <c r="BH17" s="149">
        <v>693</v>
      </c>
      <c r="BI17" s="150">
        <f t="shared" si="27"/>
        <v>-13.375000000000004</v>
      </c>
      <c r="BJ17" s="151">
        <f t="shared" si="28"/>
        <v>3.7881024066749314E-2</v>
      </c>
      <c r="BK17" s="148" t="s">
        <v>0</v>
      </c>
      <c r="BL17" s="149">
        <v>605</v>
      </c>
      <c r="BM17" s="139">
        <f t="shared" si="29"/>
        <v>-12.698412698412698</v>
      </c>
      <c r="BN17" s="153">
        <f t="shared" si="30"/>
        <v>3.3000114000393821E-2</v>
      </c>
      <c r="BO17" s="147" t="s">
        <v>0</v>
      </c>
      <c r="BP17" s="138">
        <v>519</v>
      </c>
      <c r="BQ17" s="139">
        <f t="shared" si="31"/>
        <v>-14.214876033057855</v>
      </c>
      <c r="BR17" s="140">
        <f t="shared" si="32"/>
        <v>2.827055311996907E-2</v>
      </c>
      <c r="BS17" s="148" t="s">
        <v>0</v>
      </c>
      <c r="BT17" s="138">
        <v>434</v>
      </c>
      <c r="BU17" s="139">
        <f>(BT17/BP17-1)*100</f>
        <v>-16.377649325626209</v>
      </c>
      <c r="BV17" s="153">
        <f>(BT17/BT$39)*100</f>
        <v>2.4236227994092786E-2</v>
      </c>
      <c r="BW17" s="154">
        <v>420</v>
      </c>
      <c r="BX17" s="140">
        <f>(BW17/BT17-1)*100</f>
        <v>-3.2258064516129004</v>
      </c>
      <c r="BY17" s="138">
        <v>405</v>
      </c>
      <c r="BZ17" s="139">
        <f>(BY17/BT17-1)*100</f>
        <v>-6.6820276497695836</v>
      </c>
      <c r="CA17" s="138">
        <v>391.2</v>
      </c>
      <c r="CB17" s="139">
        <f>(CA17/BT17-1)*100</f>
        <v>-9.8617511520737384</v>
      </c>
      <c r="CC17" s="154">
        <v>377</v>
      </c>
      <c r="CD17" s="139">
        <f>(CC17/BT17-1)*100</f>
        <v>-13.133640552995395</v>
      </c>
      <c r="CE17" s="140">
        <f>(CC17/CC$39)*100</f>
        <v>2.1070864263697042E-2</v>
      </c>
      <c r="CF17" s="155">
        <v>361</v>
      </c>
      <c r="CG17" s="139">
        <f>(CF17/CC17-1)*100</f>
        <v>-4.2440318302387254</v>
      </c>
      <c r="CH17" s="138">
        <v>349</v>
      </c>
      <c r="CI17" s="139">
        <f>(CH17/CC17-1)*100</f>
        <v>-7.4270557029177731</v>
      </c>
      <c r="CJ17" s="138">
        <v>338.77602039999999</v>
      </c>
      <c r="CK17" s="139">
        <f>(CJ17/CC17-1)*100</f>
        <v>-10.138986631299741</v>
      </c>
      <c r="CL17" s="138">
        <v>326</v>
      </c>
      <c r="CM17" s="139">
        <f>(CL17/CC17-1)*100</f>
        <v>-13.527851458885943</v>
      </c>
      <c r="CN17" s="153">
        <f>(CL17/CL$39)*100</f>
        <v>1.8349330160828618E-2</v>
      </c>
      <c r="CO17" s="154">
        <v>314</v>
      </c>
      <c r="CP17" s="139">
        <f>(CO17/CL17-1)*100</f>
        <v>-3.6809815950920255</v>
      </c>
      <c r="CQ17" s="138">
        <v>302.3</v>
      </c>
      <c r="CR17" s="139">
        <f>(CQ17/CL17-1)*100</f>
        <v>-7.2699386503067398</v>
      </c>
      <c r="CS17" s="138">
        <v>291</v>
      </c>
      <c r="CT17" s="139">
        <f>(CS17/CL17-1)*100</f>
        <v>-10.73619631901841</v>
      </c>
      <c r="CU17" s="138">
        <v>280.13838913000001</v>
      </c>
      <c r="CV17" s="139">
        <f>(CU17/CL17-1)*100</f>
        <v>-14.067978794478531</v>
      </c>
      <c r="CW17" s="140">
        <f>(CU17/CU$39)*100</f>
        <v>1.5998272502411814E-2</v>
      </c>
      <c r="CX17" s="155">
        <v>269.49105979000001</v>
      </c>
      <c r="CY17" s="139">
        <f>(CX17/CU17-1)*100</f>
        <v>-3.8007391179289751</v>
      </c>
      <c r="CZ17" s="138">
        <v>258.71679740000002</v>
      </c>
      <c r="DA17" s="139">
        <f>(CZ17/CU17-1)*100</f>
        <v>-7.6467890732602068</v>
      </c>
      <c r="DB17" s="138">
        <v>247.67606183999999</v>
      </c>
      <c r="DC17" s="139">
        <f>(DB17/CU17-1)*100</f>
        <v>-11.587961004136304</v>
      </c>
      <c r="DD17" s="138">
        <v>237.8324279</v>
      </c>
      <c r="DE17" s="139">
        <f>(DD17/CU17-1)*100</f>
        <v>-15.101807846252612</v>
      </c>
      <c r="DF17" s="153">
        <f>(DD17/DD$39)*100</f>
        <v>1.3507834583017174E-2</v>
      </c>
      <c r="DG17" s="154">
        <v>228.22149346</v>
      </c>
      <c r="DH17" s="139">
        <f>(DG17/DD17-1)*100</f>
        <v>-4.041052990486671</v>
      </c>
      <c r="DI17" s="138">
        <v>218.32811620999999</v>
      </c>
      <c r="DJ17" s="139">
        <f>(DI17/DD17-1)*100</f>
        <v>-8.2008630455561171</v>
      </c>
      <c r="DK17" s="138">
        <v>206.99195207</v>
      </c>
      <c r="DL17" s="139">
        <f>(DK17/DD17-1)*100</f>
        <v>-12.967313205484032</v>
      </c>
      <c r="DM17" s="138">
        <v>196.58330912</v>
      </c>
      <c r="DN17" s="139">
        <f>(DM17/DD17-1)*100</f>
        <v>-17.343773994244295</v>
      </c>
      <c r="DO17" s="140">
        <f>(DM17/DM$39)*100</f>
        <v>1.1082095497429908E-2</v>
      </c>
      <c r="DP17" s="155">
        <v>187.33275043</v>
      </c>
      <c r="DQ17" s="139">
        <f>(DP17/DM17-1)*100</f>
        <v>-4.7056684168202629</v>
      </c>
      <c r="DR17" s="138">
        <v>177.79775452000001</v>
      </c>
      <c r="DS17" s="139">
        <f>(DR17/DM17-1)*100</f>
        <v>-9.5560272558708128</v>
      </c>
      <c r="DT17" s="138">
        <v>169.01943448</v>
      </c>
      <c r="DU17" s="139">
        <f>(DT17/DM17-1)*100</f>
        <v>-14.021472506180178</v>
      </c>
      <c r="DV17" s="138">
        <v>160.72360044000001</v>
      </c>
      <c r="DW17" s="139">
        <f>(DV17/DM17-1)*100</f>
        <v>-18.241481863605323</v>
      </c>
      <c r="DX17" s="153">
        <f>(DV17/DV$39)*100</f>
        <v>8.9776883756265431E-3</v>
      </c>
      <c r="DY17" s="155">
        <v>154.82023024</v>
      </c>
      <c r="DZ17" s="139">
        <f>(DY17/DV17-1)*100</f>
        <v>-3.6729952439086944</v>
      </c>
      <c r="EA17" s="138">
        <v>146.63950854999999</v>
      </c>
      <c r="EB17" s="139">
        <f>(EA17/DV17-1)*100</f>
        <v>-8.7629270694802415</v>
      </c>
      <c r="EC17" s="798">
        <v>140.33236706</v>
      </c>
      <c r="ED17" s="139">
        <f>(EC17/DV17-1)*100</f>
        <v>-12.687143222387121</v>
      </c>
      <c r="EE17" s="154">
        <v>134.07646607999999</v>
      </c>
      <c r="EF17" s="139">
        <f>(EE17/DV17-1)*100</f>
        <v>-16.579478239070255</v>
      </c>
      <c r="EG17" s="153">
        <f>(EE17/EE$39)*100</f>
        <v>7.3930884969387505E-3</v>
      </c>
      <c r="EH17" s="155">
        <v>128.61062695999999</v>
      </c>
      <c r="EI17" s="139">
        <f t="shared" si="37"/>
        <v>-4.0766581039946796</v>
      </c>
      <c r="EJ17" s="853">
        <v>122.98316560000001</v>
      </c>
      <c r="EK17" s="140">
        <f>(EJ17/EE17-1)*100</f>
        <v>-8.2738610319434418</v>
      </c>
      <c r="EL17" s="930">
        <v>117.86403443</v>
      </c>
      <c r="EM17" s="139">
        <f>(EL17/EE17-1)*100</f>
        <v>-12.091929422070569</v>
      </c>
      <c r="EN17" s="890">
        <v>112.5871137</v>
      </c>
      <c r="EO17" s="139">
        <f>(EN17/EE17-1)*100</f>
        <v>-16.027684058422189</v>
      </c>
      <c r="EP17" s="153">
        <f>(EN17/EN$39)*100</f>
        <v>6.1616844250588741E-3</v>
      </c>
      <c r="EQ17" s="890">
        <v>108.09706376</v>
      </c>
      <c r="ER17" s="140">
        <f t="shared" si="38"/>
        <v>-3.9880673661856214</v>
      </c>
      <c r="ES17" s="946">
        <v>102.44847403999999</v>
      </c>
      <c r="ET17" s="139">
        <f>(ES17/EN17-1)*100</f>
        <v>-9.0051510575317355</v>
      </c>
      <c r="EU17" s="946">
        <v>97.870251940000003</v>
      </c>
      <c r="EV17" s="140">
        <f>(EU17/EN17-1)*100</f>
        <v>-13.071533034601634</v>
      </c>
      <c r="EW17" s="946">
        <v>94.776374529999998</v>
      </c>
      <c r="EX17" s="139">
        <f>(EW17/EN17-1)*100</f>
        <v>-15.819518401953669</v>
      </c>
      <c r="EY17" s="153">
        <f>(EW17/EW$39)*100</f>
        <v>5.1461753884621438E-3</v>
      </c>
      <c r="EZ17" s="1041">
        <v>90.901782879999999</v>
      </c>
      <c r="FA17" s="140">
        <f t="shared" si="39"/>
        <v>-4.0881408148541905</v>
      </c>
      <c r="FB17" s="946">
        <v>87.720275580000006</v>
      </c>
      <c r="FC17" s="140">
        <f>(FB17/EW17-1)*100</f>
        <v>-7.4449977486388157</v>
      </c>
      <c r="FD17" s="946">
        <v>83.851979330000006</v>
      </c>
      <c r="FE17" s="140">
        <f>(FD17/EW17-1)*100</f>
        <v>-11.526496190822366</v>
      </c>
      <c r="FF17" s="946">
        <v>80.184651439999996</v>
      </c>
      <c r="FG17" s="139">
        <f>(FF17/EW17-1)*100</f>
        <v>-15.395949847586987</v>
      </c>
      <c r="FH17" s="153">
        <f>(FF17/FF$39)*100</f>
        <v>4.2699223224074243E-3</v>
      </c>
      <c r="FI17" s="1153">
        <v>76.057779760000003</v>
      </c>
      <c r="FJ17" s="153">
        <f t="shared" si="40"/>
        <v>-5.1467102567478555</v>
      </c>
    </row>
    <row r="18" spans="1:166" ht="33" customHeight="1">
      <c r="A18" s="1354" t="s">
        <v>119</v>
      </c>
      <c r="B18" s="1326"/>
      <c r="C18" s="131">
        <v>330.8</v>
      </c>
      <c r="D18" s="132">
        <v>15253</v>
      </c>
      <c r="E18" s="133">
        <v>6.4</v>
      </c>
      <c r="F18" s="134">
        <f t="shared" si="0"/>
        <v>1.4268341736747083</v>
      </c>
      <c r="G18" s="135">
        <v>331.2</v>
      </c>
      <c r="H18" s="132">
        <v>15979</v>
      </c>
      <c r="I18" s="133">
        <f t="shared" si="1"/>
        <v>4.7597193994624032</v>
      </c>
      <c r="J18" s="136">
        <f t="shared" si="2"/>
        <v>1.3505746640679015</v>
      </c>
      <c r="K18" s="131">
        <v>339.4</v>
      </c>
      <c r="L18" s="132">
        <v>17751</v>
      </c>
      <c r="M18" s="133">
        <f t="shared" si="3"/>
        <v>11.089555040991295</v>
      </c>
      <c r="N18" s="134">
        <f t="shared" si="4"/>
        <v>1.3972720488915338</v>
      </c>
      <c r="O18" s="135">
        <v>351.3</v>
      </c>
      <c r="P18" s="132">
        <v>19846</v>
      </c>
      <c r="Q18" s="133">
        <f t="shared" si="5"/>
        <v>11.802151991437103</v>
      </c>
      <c r="R18" s="136">
        <f t="shared" si="6"/>
        <v>1.4965666291129944</v>
      </c>
      <c r="S18" s="137">
        <v>363.8</v>
      </c>
      <c r="T18" s="138">
        <v>22382</v>
      </c>
      <c r="U18" s="139">
        <f t="shared" si="7"/>
        <v>12.778393630958384</v>
      </c>
      <c r="V18" s="140">
        <f t="shared" si="8"/>
        <v>1.5847189534709185</v>
      </c>
      <c r="W18" s="141">
        <v>375.7</v>
      </c>
      <c r="X18" s="142">
        <v>24957</v>
      </c>
      <c r="Y18" s="143">
        <f t="shared" si="9"/>
        <v>11.50478062728979</v>
      </c>
      <c r="Z18" s="144">
        <f t="shared" si="10"/>
        <v>1.6505068180871263</v>
      </c>
      <c r="AA18" s="145">
        <v>415.5</v>
      </c>
      <c r="AB18" s="142">
        <v>32220</v>
      </c>
      <c r="AC18" s="143">
        <f t="shared" si="11"/>
        <v>29.102055535521099</v>
      </c>
      <c r="AD18" s="146">
        <f t="shared" si="12"/>
        <v>2.0223411580319648</v>
      </c>
      <c r="AE18" s="141">
        <v>445</v>
      </c>
      <c r="AF18" s="142">
        <v>36432</v>
      </c>
      <c r="AG18" s="143">
        <f t="shared" si="13"/>
        <v>13.072625698324014</v>
      </c>
      <c r="AH18" s="144">
        <f t="shared" si="14"/>
        <v>2.2057741733341811</v>
      </c>
      <c r="AI18" s="145">
        <v>471</v>
      </c>
      <c r="AJ18" s="142">
        <v>40497</v>
      </c>
      <c r="AK18" s="143">
        <f t="shared" si="15"/>
        <v>11.157773386034254</v>
      </c>
      <c r="AL18" s="146">
        <f t="shared" si="16"/>
        <v>2.4069410624252234</v>
      </c>
      <c r="AM18" s="161" t="s">
        <v>0</v>
      </c>
      <c r="AN18" s="142">
        <v>45574</v>
      </c>
      <c r="AO18" s="143">
        <f t="shared" si="17"/>
        <v>12.536731115885136</v>
      </c>
      <c r="AP18" s="144">
        <f t="shared" si="18"/>
        <v>2.6514547686507681</v>
      </c>
      <c r="AQ18" s="147" t="s">
        <v>0</v>
      </c>
      <c r="AR18" s="142">
        <v>48601</v>
      </c>
      <c r="AS18" s="143">
        <f t="shared" si="19"/>
        <v>6.6419449686224707</v>
      </c>
      <c r="AT18" s="146">
        <f t="shared" si="20"/>
        <v>2.6973986179169076</v>
      </c>
      <c r="AU18" s="148" t="s">
        <v>0</v>
      </c>
      <c r="AV18" s="142">
        <v>52186</v>
      </c>
      <c r="AW18" s="143">
        <f t="shared" si="21"/>
        <v>7.3763914322750646</v>
      </c>
      <c r="AX18" s="144">
        <f t="shared" si="22"/>
        <v>2.8447763634876941</v>
      </c>
      <c r="AY18" s="147" t="s">
        <v>0</v>
      </c>
      <c r="AZ18" s="149">
        <v>58197</v>
      </c>
      <c r="BA18" s="150">
        <f t="shared" si="23"/>
        <v>11.518414900548034</v>
      </c>
      <c r="BB18" s="151">
        <f t="shared" si="24"/>
        <v>3.1571837770978455</v>
      </c>
      <c r="BC18" s="148" t="s">
        <v>0</v>
      </c>
      <c r="BD18" s="149">
        <v>65924</v>
      </c>
      <c r="BE18" s="150">
        <f t="shared" si="25"/>
        <v>13.277316700173557</v>
      </c>
      <c r="BF18" s="152">
        <f t="shared" si="26"/>
        <v>3.5947591243104831</v>
      </c>
      <c r="BG18" s="147" t="s">
        <v>0</v>
      </c>
      <c r="BH18" s="149">
        <v>73209</v>
      </c>
      <c r="BI18" s="150">
        <f t="shared" si="27"/>
        <v>11.050603725502084</v>
      </c>
      <c r="BJ18" s="151">
        <f t="shared" si="28"/>
        <v>4.0017776203501452</v>
      </c>
      <c r="BK18" s="148" t="s">
        <v>0</v>
      </c>
      <c r="BL18" s="149">
        <v>76961</v>
      </c>
      <c r="BM18" s="139">
        <f t="shared" si="29"/>
        <v>5.1250529306505976</v>
      </c>
      <c r="BN18" s="153">
        <f t="shared" si="30"/>
        <v>4.1978872290649738</v>
      </c>
      <c r="BO18" s="147" t="s">
        <v>0</v>
      </c>
      <c r="BP18" s="138">
        <v>80133</v>
      </c>
      <c r="BQ18" s="139">
        <f t="shared" si="31"/>
        <v>4.1215680669429933</v>
      </c>
      <c r="BR18" s="140">
        <f t="shared" si="32"/>
        <v>4.3649407190028544</v>
      </c>
      <c r="BS18" s="148" t="s">
        <v>0</v>
      </c>
      <c r="BT18" s="138">
        <v>84138</v>
      </c>
      <c r="BU18" s="139">
        <f>(BT18/BP18-1)*100</f>
        <v>4.9979409232151495</v>
      </c>
      <c r="BV18" s="153">
        <f>(BT18/BT$39)*100</f>
        <v>4.6985892879423474</v>
      </c>
      <c r="BW18" s="154">
        <v>84334</v>
      </c>
      <c r="BX18" s="140">
        <f>(BW18/BT18-1)*100</f>
        <v>0.23295062872898953</v>
      </c>
      <c r="BY18" s="138">
        <v>84542</v>
      </c>
      <c r="BZ18" s="139">
        <f>(BY18/BT18-1)*100</f>
        <v>0.48016354084956525</v>
      </c>
      <c r="CA18" s="138">
        <v>85571</v>
      </c>
      <c r="CB18" s="139">
        <f>(CA18/BT18-1)*100</f>
        <v>1.7031543416767603</v>
      </c>
      <c r="CC18" s="154">
        <v>85679.67</v>
      </c>
      <c r="CD18" s="139">
        <f>(CC18/BT18-1)*100</f>
        <v>1.8323112030236066</v>
      </c>
      <c r="CE18" s="140">
        <f>(CC18/CC$39)*100</f>
        <v>4.7887127234173894</v>
      </c>
      <c r="CF18" s="155">
        <v>86561</v>
      </c>
      <c r="CG18" s="139">
        <f>(CF18/CC18-1)*100</f>
        <v>1.0286337470720941</v>
      </c>
      <c r="CH18" s="138">
        <v>88514.34</v>
      </c>
      <c r="CI18" s="139">
        <f>(CH18/CC18-1)*100</f>
        <v>3.3084511179839904</v>
      </c>
      <c r="CJ18" s="138">
        <v>90645</v>
      </c>
      <c r="CK18" s="139">
        <f>(CJ18/CC18-1)*100</f>
        <v>5.7952254017785032</v>
      </c>
      <c r="CL18" s="138">
        <v>91052</v>
      </c>
      <c r="CM18" s="139">
        <f>(CL18/CC18-1)*100</f>
        <v>6.2702505740276582</v>
      </c>
      <c r="CN18" s="153">
        <f>(CL18/CL$39)*100</f>
        <v>5.1249791711772001</v>
      </c>
      <c r="CO18" s="154">
        <v>92193.14</v>
      </c>
      <c r="CP18" s="139">
        <f>(CO18/CL18-1)*100</f>
        <v>1.2532838378069622</v>
      </c>
      <c r="CQ18" s="138">
        <v>93705.9</v>
      </c>
      <c r="CR18" s="139">
        <f>(CQ18/CL18-1)*100</f>
        <v>2.9147080788999524</v>
      </c>
      <c r="CS18" s="138">
        <v>95329</v>
      </c>
      <c r="CT18" s="139">
        <f>(CS18/CL18-1)*100</f>
        <v>4.6973158195317</v>
      </c>
      <c r="CU18" s="138">
        <v>95989.119999999995</v>
      </c>
      <c r="CV18" s="139">
        <f>(CU18/CL18-1)*100</f>
        <v>5.4223081316170818</v>
      </c>
      <c r="CW18" s="140">
        <f>(CU18/CU$39)*100</f>
        <v>5.4817909954999955</v>
      </c>
      <c r="CX18" s="155">
        <v>96463.19</v>
      </c>
      <c r="CY18" s="139">
        <f>(CX18/CU18-1)*100</f>
        <v>0.49387888960750193</v>
      </c>
      <c r="CZ18" s="138">
        <v>96800.89</v>
      </c>
      <c r="DA18" s="139">
        <f>(CZ18/CU18-1)*100</f>
        <v>0.84568959482074213</v>
      </c>
      <c r="DB18" s="138">
        <v>97583.17</v>
      </c>
      <c r="DC18" s="139">
        <f>(DB18/CU18-1)*100</f>
        <v>1.6606569577885422</v>
      </c>
      <c r="DD18" s="138">
        <v>98138.98</v>
      </c>
      <c r="DE18" s="139">
        <f>(DD18/CU18-1)*100</f>
        <v>2.2396913316842681</v>
      </c>
      <c r="DF18" s="153">
        <f>(DD18/DD$39)*100</f>
        <v>5.5738618980226571</v>
      </c>
      <c r="DG18" s="154">
        <v>98647.53</v>
      </c>
      <c r="DH18" s="139">
        <f>(DG18/DD18-1)*100</f>
        <v>0.51819368817569433</v>
      </c>
      <c r="DI18" s="138">
        <v>99862.53</v>
      </c>
      <c r="DJ18" s="139">
        <f>(DI18/DD18-1)*100</f>
        <v>1.7562338634454999</v>
      </c>
      <c r="DK18" s="138">
        <v>100726.36</v>
      </c>
      <c r="DL18" s="139">
        <f>(DK18/DD18-1)*100</f>
        <v>2.6364447643535849</v>
      </c>
      <c r="DM18" s="138">
        <v>100672.75</v>
      </c>
      <c r="DN18" s="139">
        <f>(DM18/DD18-1)*100</f>
        <v>2.5818181521756189</v>
      </c>
      <c r="DO18" s="140">
        <f>(DM18/DM$39)*100</f>
        <v>5.6752785090612825</v>
      </c>
      <c r="DP18" s="155">
        <v>100755.06</v>
      </c>
      <c r="DQ18" s="139">
        <f>(DP18/DM18-1)*100</f>
        <v>8.175995986996476E-2</v>
      </c>
      <c r="DR18" s="138">
        <v>100844.36</v>
      </c>
      <c r="DS18" s="139">
        <f>(DR18/DM18-1)*100</f>
        <v>0.17046320876303866</v>
      </c>
      <c r="DT18" s="138">
        <v>101376.08</v>
      </c>
      <c r="DU18" s="139">
        <f>(DT18/DM18-1)*100</f>
        <v>0.6986299668976903</v>
      </c>
      <c r="DV18" s="138">
        <v>101357.62</v>
      </c>
      <c r="DW18" s="139">
        <f>(DV18/DM18-1)*100</f>
        <v>0.68029332664498732</v>
      </c>
      <c r="DX18" s="153">
        <f>(DV18/DV$39)*100</f>
        <v>5.6616273177309138</v>
      </c>
      <c r="DY18" s="155">
        <v>101808.5</v>
      </c>
      <c r="DZ18" s="139">
        <f>(DY18/DV18-1)*100</f>
        <v>0.44484075296953307</v>
      </c>
      <c r="EA18" s="138">
        <v>102411.53</v>
      </c>
      <c r="EB18" s="139">
        <f>(EA18/DV18-1)*100</f>
        <v>1.0397935547421078</v>
      </c>
      <c r="EC18" s="798">
        <v>103465.75</v>
      </c>
      <c r="ED18" s="139">
        <f>(EC18/DV18-1)*100</f>
        <v>2.0798929572340086</v>
      </c>
      <c r="EE18" s="824">
        <v>103675.55</v>
      </c>
      <c r="EF18" s="139">
        <f>(EE18/DV18-1)*100</f>
        <v>2.2868828214395842</v>
      </c>
      <c r="EG18" s="153">
        <f>(EE18/EE$39)*100</f>
        <v>5.7167565533943723</v>
      </c>
      <c r="EH18" s="155">
        <v>103638.79</v>
      </c>
      <c r="EI18" s="139">
        <f t="shared" si="37"/>
        <v>-3.5456768736708E-2</v>
      </c>
      <c r="EJ18" s="853">
        <v>103777.37</v>
      </c>
      <c r="EK18" s="140">
        <f>(EJ18/EE18-1)*100</f>
        <v>9.821023375327087E-2</v>
      </c>
      <c r="EL18" s="930">
        <v>104411.47</v>
      </c>
      <c r="EM18" s="139">
        <f>(EL18/EE18-1)*100</f>
        <v>0.7098298489855992</v>
      </c>
      <c r="EN18" s="892">
        <v>104151.26</v>
      </c>
      <c r="EO18" s="139">
        <f>(EN18/EE18-1)*100</f>
        <v>0.4588449253464244</v>
      </c>
      <c r="EP18" s="153">
        <f>(EN18/EN$39)*100</f>
        <v>5.7000057600042844</v>
      </c>
      <c r="EQ18" s="892">
        <v>104121.48</v>
      </c>
      <c r="ER18" s="140">
        <f>(EQ18/EN18-1)*100</f>
        <v>-2.8593029023360472E-2</v>
      </c>
      <c r="ES18" s="946">
        <v>104275.15</v>
      </c>
      <c r="ET18" s="139">
        <f>(ES18/EN18-1)*100</f>
        <v>0.11895199347564667</v>
      </c>
      <c r="EU18" s="946">
        <v>104791.77</v>
      </c>
      <c r="EV18" s="140">
        <f>(EU18/EN18-1)*100</f>
        <v>0.61498055808446583</v>
      </c>
      <c r="EW18" s="949">
        <v>104731.56</v>
      </c>
      <c r="EX18" s="139">
        <f>(EW18/EN18-1)*100</f>
        <v>0.55717040773197724</v>
      </c>
      <c r="EY18" s="153">
        <f>(EW18/EW$39)*100</f>
        <v>5.6867228688584692</v>
      </c>
      <c r="EZ18" s="1039">
        <v>104982.11</v>
      </c>
      <c r="FA18" s="140">
        <f>(EZ18/EW18-1)*100</f>
        <v>0.23923065788382658</v>
      </c>
      <c r="FB18" s="946">
        <v>105427.23</v>
      </c>
      <c r="FC18" s="140">
        <f>(FB18/EW18-1)*100</f>
        <v>0.66424103679922908</v>
      </c>
      <c r="FD18" s="946">
        <v>106573.61</v>
      </c>
      <c r="FE18" s="140">
        <f>(FD18/EW18-1)*100</f>
        <v>1.758829907622883</v>
      </c>
      <c r="FF18" s="949">
        <v>107087.18</v>
      </c>
      <c r="FG18" s="139">
        <f>(FF18/EW18-1)*100</f>
        <v>2.2491978540184032</v>
      </c>
      <c r="FH18" s="153">
        <f>(FF18/FF$39)*100</f>
        <v>5.7025120408213361</v>
      </c>
      <c r="FI18" s="1154">
        <v>107905.48</v>
      </c>
      <c r="FJ18" s="153">
        <f>(FI18/FF18-1)*100</f>
        <v>0.76414375651689959</v>
      </c>
    </row>
    <row r="19" spans="1:166" ht="33" customHeight="1">
      <c r="A19" s="1325" t="s">
        <v>32</v>
      </c>
      <c r="B19" s="1326"/>
      <c r="C19" s="147" t="s">
        <v>0</v>
      </c>
      <c r="D19" s="132">
        <v>21840</v>
      </c>
      <c r="E19" s="133">
        <v>3.6</v>
      </c>
      <c r="F19" s="134">
        <f t="shared" si="0"/>
        <v>2.043011758542951</v>
      </c>
      <c r="G19" s="148" t="s">
        <v>0</v>
      </c>
      <c r="H19" s="132">
        <v>23682</v>
      </c>
      <c r="I19" s="133">
        <f t="shared" si="1"/>
        <v>8.4340659340659272</v>
      </c>
      <c r="J19" s="136">
        <f t="shared" si="2"/>
        <v>2.0016464856659391</v>
      </c>
      <c r="K19" s="147" t="s">
        <v>0</v>
      </c>
      <c r="L19" s="132">
        <v>26760</v>
      </c>
      <c r="M19" s="133">
        <f t="shared" si="3"/>
        <v>12.99721307322017</v>
      </c>
      <c r="N19" s="134">
        <f t="shared" si="4"/>
        <v>2.1064165415096299</v>
      </c>
      <c r="O19" s="148" t="s">
        <v>0</v>
      </c>
      <c r="P19" s="132">
        <v>30002</v>
      </c>
      <c r="Q19" s="133">
        <f t="shared" si="5"/>
        <v>12.115097159940213</v>
      </c>
      <c r="R19" s="136">
        <f t="shared" si="6"/>
        <v>2.2624202361507635</v>
      </c>
      <c r="S19" s="147" t="s">
        <v>0</v>
      </c>
      <c r="T19" s="138">
        <v>32561</v>
      </c>
      <c r="U19" s="139">
        <f t="shared" si="7"/>
        <v>8.5294313712419125</v>
      </c>
      <c r="V19" s="140">
        <f t="shared" si="8"/>
        <v>2.3054255135361705</v>
      </c>
      <c r="W19" s="148" t="s">
        <v>0</v>
      </c>
      <c r="X19" s="142">
        <v>33900</v>
      </c>
      <c r="Y19" s="143">
        <f t="shared" si="9"/>
        <v>4.1122815638340304</v>
      </c>
      <c r="Z19" s="144">
        <f t="shared" si="10"/>
        <v>2.2419433879534232</v>
      </c>
      <c r="AA19" s="147" t="s">
        <v>0</v>
      </c>
      <c r="AB19" s="142">
        <v>38170</v>
      </c>
      <c r="AC19" s="143">
        <f t="shared" si="11"/>
        <v>12.595870206489668</v>
      </c>
      <c r="AD19" s="146">
        <f t="shared" si="12"/>
        <v>2.3958026692141554</v>
      </c>
      <c r="AE19" s="148" t="s">
        <v>0</v>
      </c>
      <c r="AF19" s="142">
        <v>52035</v>
      </c>
      <c r="AG19" s="143">
        <f t="shared" si="13"/>
        <v>36.324338485721761</v>
      </c>
      <c r="AH19" s="144">
        <f t="shared" si="14"/>
        <v>3.1504572658499153</v>
      </c>
      <c r="AI19" s="147" t="s">
        <v>0</v>
      </c>
      <c r="AJ19" s="142">
        <v>57425</v>
      </c>
      <c r="AK19" s="143">
        <f t="shared" si="15"/>
        <v>10.358412606899204</v>
      </c>
      <c r="AL19" s="146">
        <f t="shared" si="16"/>
        <v>3.4130575230206794</v>
      </c>
      <c r="AM19" s="148" t="s">
        <v>0</v>
      </c>
      <c r="AN19" s="142">
        <v>61827</v>
      </c>
      <c r="AO19" s="143">
        <f t="shared" si="17"/>
        <v>7.6656508489333808</v>
      </c>
      <c r="AP19" s="144">
        <f t="shared" si="18"/>
        <v>3.5970398468725824</v>
      </c>
      <c r="AQ19" s="147" t="s">
        <v>0</v>
      </c>
      <c r="AR19" s="142">
        <v>65508</v>
      </c>
      <c r="AS19" s="143">
        <f t="shared" si="19"/>
        <v>5.9537095443738197</v>
      </c>
      <c r="AT19" s="146">
        <f t="shared" si="20"/>
        <v>3.6357521174975984</v>
      </c>
      <c r="AU19" s="148" t="s">
        <v>0</v>
      </c>
      <c r="AV19" s="142">
        <v>68599</v>
      </c>
      <c r="AW19" s="143">
        <f t="shared" si="21"/>
        <v>4.7185076631861778</v>
      </c>
      <c r="AX19" s="144">
        <f t="shared" si="22"/>
        <v>3.7394859494671424</v>
      </c>
      <c r="AY19" s="147" t="s">
        <v>0</v>
      </c>
      <c r="AZ19" s="149">
        <v>70892</v>
      </c>
      <c r="BA19" s="150">
        <f t="shared" si="23"/>
        <v>3.3426143238239669</v>
      </c>
      <c r="BB19" s="151">
        <f t="shared" si="24"/>
        <v>3.8458867695245536</v>
      </c>
      <c r="BC19" s="148" t="s">
        <v>0</v>
      </c>
      <c r="BD19" s="149">
        <v>73261</v>
      </c>
      <c r="BE19" s="150">
        <f t="shared" si="25"/>
        <v>3.3417028719742614</v>
      </c>
      <c r="BF19" s="152">
        <f t="shared" si="26"/>
        <v>3.9948372096066729</v>
      </c>
      <c r="BG19" s="147" t="s">
        <v>0</v>
      </c>
      <c r="BH19" s="149">
        <v>85117</v>
      </c>
      <c r="BI19" s="150">
        <f t="shared" si="27"/>
        <v>16.183235282073682</v>
      </c>
      <c r="BJ19" s="151">
        <f t="shared" si="28"/>
        <v>4.6526971507785015</v>
      </c>
      <c r="BK19" s="148" t="s">
        <v>0</v>
      </c>
      <c r="BL19" s="149">
        <v>92455</v>
      </c>
      <c r="BM19" s="139">
        <f t="shared" si="29"/>
        <v>8.6210745209535098</v>
      </c>
      <c r="BN19" s="153">
        <f t="shared" si="30"/>
        <v>5.0430174213329098</v>
      </c>
      <c r="BO19" s="147" t="s">
        <v>0</v>
      </c>
      <c r="BP19" s="138">
        <v>96904</v>
      </c>
      <c r="BQ19" s="139">
        <f t="shared" si="31"/>
        <v>4.8120707371153593</v>
      </c>
      <c r="BR19" s="140">
        <f t="shared" si="32"/>
        <v>5.2784772245423568</v>
      </c>
      <c r="BS19" s="148" t="s">
        <v>0</v>
      </c>
      <c r="BT19" s="138">
        <v>103258.86</v>
      </c>
      <c r="BU19" s="139">
        <f>(BT19/BP19-1)*100</f>
        <v>6.5578923470651418</v>
      </c>
      <c r="BV19" s="153">
        <f>(BT19/BT$39)*100</f>
        <v>5.7663715976269767</v>
      </c>
      <c r="BW19" s="154">
        <v>103937.03</v>
      </c>
      <c r="BX19" s="140">
        <f>(BW19/BT19-1)*100</f>
        <v>0.65676688663809379</v>
      </c>
      <c r="BY19" s="138">
        <v>105088.71</v>
      </c>
      <c r="BZ19" s="139">
        <f>(BY19/BT19-1)*100</f>
        <v>1.7720997500844105</v>
      </c>
      <c r="CA19" s="138">
        <v>105967.25</v>
      </c>
      <c r="CB19" s="139">
        <f>(CA19/BT19-1)*100</f>
        <v>2.6229129393835926</v>
      </c>
      <c r="CC19" s="154">
        <v>106268.9</v>
      </c>
      <c r="CD19" s="139">
        <f>(CC19/BT19-1)*100</f>
        <v>2.9150428350651847</v>
      </c>
      <c r="CE19" s="140">
        <f>(CC19/CC$39)*100</f>
        <v>5.9394630433750519</v>
      </c>
      <c r="CF19" s="155">
        <v>107645</v>
      </c>
      <c r="CG19" s="139">
        <f>(CF19/CC19-1)*100</f>
        <v>1.2949225972979983</v>
      </c>
      <c r="CH19" s="138">
        <v>109192.3</v>
      </c>
      <c r="CI19" s="139">
        <f>(CH19/CC19-1)*100</f>
        <v>2.7509459493793686</v>
      </c>
      <c r="CJ19" s="138">
        <v>110764.58</v>
      </c>
      <c r="CK19" s="139">
        <f>(CJ19/CC19-1)*100</f>
        <v>4.2304757083210687</v>
      </c>
      <c r="CL19" s="138">
        <v>111301.96</v>
      </c>
      <c r="CM19" s="139">
        <f>(CL19/CC19-1)*100</f>
        <v>4.736155168633549</v>
      </c>
      <c r="CN19" s="153">
        <f>(CL19/CL$39)*100</f>
        <v>6.2647742686728236</v>
      </c>
      <c r="CO19" s="154">
        <v>112090</v>
      </c>
      <c r="CP19" s="139">
        <f>(CO19/CL19-1)*100</f>
        <v>0.70801987673891897</v>
      </c>
      <c r="CQ19" s="138">
        <v>113113.78</v>
      </c>
      <c r="CR19" s="139">
        <f>(CQ19/CL19-1)*100</f>
        <v>1.6278419535469046</v>
      </c>
      <c r="CS19" s="138">
        <v>114004.59</v>
      </c>
      <c r="CT19" s="139">
        <f>(CS19/CL19-1)*100</f>
        <v>2.4281962330223061</v>
      </c>
      <c r="CU19" s="138">
        <v>114002.75</v>
      </c>
      <c r="CV19" s="139">
        <f>(CU19/CL19-1)*100</f>
        <v>2.4265430725568526</v>
      </c>
      <c r="CW19" s="140">
        <f>(CU19/CU$39)*100</f>
        <v>6.5105216967531021</v>
      </c>
      <c r="CX19" s="155">
        <v>114248.39</v>
      </c>
      <c r="CY19" s="139">
        <f>(CX19/CU19-1)*100</f>
        <v>0.21546848650579875</v>
      </c>
      <c r="CZ19" s="138">
        <v>114309.85</v>
      </c>
      <c r="DA19" s="139">
        <f>(CZ19/CU19-1)*100</f>
        <v>0.26937946672338509</v>
      </c>
      <c r="DB19" s="138">
        <v>115178.56</v>
      </c>
      <c r="DC19" s="139">
        <f>(DB19/CU19-1)*100</f>
        <v>1.0313874007425339</v>
      </c>
      <c r="DD19" s="138">
        <v>114572.24</v>
      </c>
      <c r="DE19" s="139">
        <f>(DD19/CU19-1)*100</f>
        <v>0.49954058125791789</v>
      </c>
      <c r="DF19" s="153">
        <f>(DD19/DD$39)*100</f>
        <v>6.5071987003238423</v>
      </c>
      <c r="DG19" s="154">
        <v>116345.06</v>
      </c>
      <c r="DH19" s="139">
        <f>(DG19/DD19-1)*100</f>
        <v>1.5473381684778076</v>
      </c>
      <c r="DI19" s="138">
        <v>116322.91</v>
      </c>
      <c r="DJ19" s="139">
        <f>(DI19/DD19-1)*100</f>
        <v>1.5280053876925104</v>
      </c>
      <c r="DK19" s="138">
        <v>116485.29</v>
      </c>
      <c r="DL19" s="139">
        <f>(DK19/DD19-1)*100</f>
        <v>1.6697325634900562</v>
      </c>
      <c r="DM19" s="138">
        <v>115971.94</v>
      </c>
      <c r="DN19" s="139">
        <f>(DM19/DD19-1)*100</f>
        <v>1.2216746395112832</v>
      </c>
      <c r="DO19" s="140">
        <f>(DM19/DM$39)*100</f>
        <v>6.5377478884419524</v>
      </c>
      <c r="DP19" s="155">
        <v>115618.86</v>
      </c>
      <c r="DQ19" s="139">
        <f>(DP19/DM19-1)*100</f>
        <v>-0.30445295646516213</v>
      </c>
      <c r="DR19" s="138">
        <v>115166.81</v>
      </c>
      <c r="DS19" s="139">
        <f>(DR19/DM19-1)*100</f>
        <v>-0.69424552180467058</v>
      </c>
      <c r="DT19" s="138">
        <v>115093.61</v>
      </c>
      <c r="DU19" s="139">
        <f>(DT19/DM19-1)*100</f>
        <v>-0.75736423828040023</v>
      </c>
      <c r="DV19" s="138">
        <v>114058.16</v>
      </c>
      <c r="DW19" s="139">
        <f>(DV19/DM19-1)*100</f>
        <v>-1.6502095248212667</v>
      </c>
      <c r="DX19" s="153">
        <f>(DV19/DV$39)*100</f>
        <v>6.3710532515081102</v>
      </c>
      <c r="DY19" s="155">
        <v>114735.14</v>
      </c>
      <c r="DZ19" s="139">
        <f>(DY19/DV19-1)*100</f>
        <v>0.59353929609244904</v>
      </c>
      <c r="EA19" s="138">
        <v>115491.77</v>
      </c>
      <c r="EB19" s="139">
        <f>(EA19/DV19-1)*100</f>
        <v>1.2569113862611836</v>
      </c>
      <c r="EC19" s="798">
        <v>116085.82</v>
      </c>
      <c r="ED19" s="139">
        <f>(EC19/DV19-1)*100</f>
        <v>1.7777421624195933</v>
      </c>
      <c r="EE19" s="154">
        <v>115006.99</v>
      </c>
      <c r="EF19" s="139">
        <f>(EE19/DV19-1)*100</f>
        <v>0.8318826114676936</v>
      </c>
      <c r="EG19" s="153">
        <f>(EE19/EE$39)*100</f>
        <v>6.3415816339403186</v>
      </c>
      <c r="EH19" s="155">
        <v>114367.44</v>
      </c>
      <c r="EI19" s="139">
        <f t="shared" si="37"/>
        <v>-0.55609663377852447</v>
      </c>
      <c r="EJ19" s="853">
        <v>113585.58</v>
      </c>
      <c r="EK19" s="140">
        <f>(EJ19/EE19-1)*100</f>
        <v>-1.2359335723854725</v>
      </c>
      <c r="EL19" s="930">
        <v>112991.28</v>
      </c>
      <c r="EM19" s="139">
        <f>(EL19/EE19-1)*100</f>
        <v>-1.7526847715951921</v>
      </c>
      <c r="EN19" s="890">
        <v>111973.42</v>
      </c>
      <c r="EO19" s="139">
        <f>(EN19/EE19-1)*100</f>
        <v>-2.6377266286162326</v>
      </c>
      <c r="EP19" s="153">
        <f>(EN19/EN$39)*100</f>
        <v>6.1280981043088572</v>
      </c>
      <c r="EQ19" s="890">
        <v>111326.95</v>
      </c>
      <c r="ER19" s="140">
        <f t="shared" si="38"/>
        <v>-0.57734237285955725</v>
      </c>
      <c r="ES19" s="946">
        <v>111669.88</v>
      </c>
      <c r="ET19" s="139">
        <f>(ES19/EN19-1)*100</f>
        <v>-0.27108219075562268</v>
      </c>
      <c r="EU19" s="949">
        <v>111559.5</v>
      </c>
      <c r="EV19" s="140">
        <f>(EU19/EN19-1)*100</f>
        <v>-0.36965915661055782</v>
      </c>
      <c r="EW19" s="946">
        <v>112216.66</v>
      </c>
      <c r="EX19" s="139">
        <f>(EW19/EN19-1)*100</f>
        <v>0.21723012479211157</v>
      </c>
      <c r="EY19" s="153">
        <f>(EW19/EW$39)*100</f>
        <v>6.0931494450088914</v>
      </c>
      <c r="EZ19" s="1041">
        <v>111130.27</v>
      </c>
      <c r="FA19" s="140">
        <f t="shared" ref="FA19" si="41">(EZ19/EW19-1)*100</f>
        <v>-0.96811828118926746</v>
      </c>
      <c r="FB19" s="946">
        <v>110568.75</v>
      </c>
      <c r="FC19" s="140">
        <f>(FB19/EW19-1)*100</f>
        <v>-1.4685074390914932</v>
      </c>
      <c r="FD19" s="949">
        <v>111802.46</v>
      </c>
      <c r="FE19" s="140">
        <f>(FD19/EW19-1)*100</f>
        <v>-0.36910740348179427</v>
      </c>
      <c r="FF19" s="946">
        <v>111325.19</v>
      </c>
      <c r="FG19" s="139">
        <f>(FF19/EW19-1)*100</f>
        <v>-0.79441858276658728</v>
      </c>
      <c r="FH19" s="153">
        <f>(FF19/FF$39)*100</f>
        <v>5.9281908107181742</v>
      </c>
      <c r="FI19" s="1153">
        <v>111161.42</v>
      </c>
      <c r="FJ19" s="153">
        <f t="shared" ref="FJ19" si="42">(FI19/FF19-1)*100</f>
        <v>-0.14710956253477514</v>
      </c>
    </row>
    <row r="20" spans="1:166" ht="33" customHeight="1">
      <c r="A20" s="1325" t="s">
        <v>33</v>
      </c>
      <c r="B20" s="1326"/>
      <c r="C20" s="147" t="s">
        <v>0</v>
      </c>
      <c r="D20" s="132">
        <v>390</v>
      </c>
      <c r="E20" s="133">
        <v>-12.4</v>
      </c>
      <c r="F20" s="134">
        <f t="shared" si="0"/>
        <v>3.6482352831124124E-2</v>
      </c>
      <c r="G20" s="148" t="s">
        <v>0</v>
      </c>
      <c r="H20" s="132">
        <v>332</v>
      </c>
      <c r="I20" s="133">
        <f t="shared" si="1"/>
        <v>-14.871794871794874</v>
      </c>
      <c r="J20" s="136">
        <f t="shared" si="2"/>
        <v>2.8061254676171432E-2</v>
      </c>
      <c r="K20" s="147" t="s">
        <v>0</v>
      </c>
      <c r="L20" s="132">
        <v>277</v>
      </c>
      <c r="M20" s="133">
        <f t="shared" si="3"/>
        <v>-16.566265060240958</v>
      </c>
      <c r="N20" s="134">
        <f t="shared" si="4"/>
        <v>2.1804087518616126E-2</v>
      </c>
      <c r="O20" s="148" t="s">
        <v>0</v>
      </c>
      <c r="P20" s="132">
        <v>230</v>
      </c>
      <c r="Q20" s="133">
        <f t="shared" si="5"/>
        <v>-16.967509025270754</v>
      </c>
      <c r="R20" s="136">
        <f t="shared" si="6"/>
        <v>1.7344065539453227E-2</v>
      </c>
      <c r="S20" s="147" t="s">
        <v>0</v>
      </c>
      <c r="T20" s="138">
        <v>187</v>
      </c>
      <c r="U20" s="139">
        <f t="shared" si="7"/>
        <v>-18.695652173913047</v>
      </c>
      <c r="V20" s="140">
        <f t="shared" si="8"/>
        <v>1.3240212862973002E-2</v>
      </c>
      <c r="W20" s="148" t="s">
        <v>0</v>
      </c>
      <c r="X20" s="142">
        <v>134</v>
      </c>
      <c r="Y20" s="143">
        <f t="shared" si="9"/>
        <v>-28.342245989304814</v>
      </c>
      <c r="Z20" s="144">
        <f t="shared" si="10"/>
        <v>8.8619591146241513E-3</v>
      </c>
      <c r="AA20" s="147" t="s">
        <v>0</v>
      </c>
      <c r="AB20" s="142">
        <v>91</v>
      </c>
      <c r="AC20" s="143">
        <f t="shared" si="11"/>
        <v>-32.089552238805972</v>
      </c>
      <c r="AD20" s="146">
        <f t="shared" si="12"/>
        <v>5.7117642886688009E-3</v>
      </c>
      <c r="AE20" s="148" t="s">
        <v>0</v>
      </c>
      <c r="AF20" s="142">
        <v>55</v>
      </c>
      <c r="AG20" s="143">
        <f t="shared" si="13"/>
        <v>-39.560439560439562</v>
      </c>
      <c r="AH20" s="144">
        <f t="shared" si="14"/>
        <v>3.3299730877629544E-3</v>
      </c>
      <c r="AI20" s="147" t="s">
        <v>0</v>
      </c>
      <c r="AJ20" s="142">
        <v>32</v>
      </c>
      <c r="AK20" s="143">
        <f t="shared" si="15"/>
        <v>-41.81818181818182</v>
      </c>
      <c r="AL20" s="146">
        <f t="shared" si="16"/>
        <v>1.9019214756057768E-3</v>
      </c>
      <c r="AM20" s="148" t="s">
        <v>0</v>
      </c>
      <c r="AN20" s="142">
        <v>20</v>
      </c>
      <c r="AO20" s="143">
        <f t="shared" si="17"/>
        <v>-37.5</v>
      </c>
      <c r="AP20" s="144">
        <f t="shared" si="18"/>
        <v>1.1635822041737695E-3</v>
      </c>
      <c r="AQ20" s="147" t="s">
        <v>0</v>
      </c>
      <c r="AR20" s="142">
        <v>13</v>
      </c>
      <c r="AS20" s="143">
        <f t="shared" si="19"/>
        <v>-35</v>
      </c>
      <c r="AT20" s="146">
        <f t="shared" si="20"/>
        <v>7.2151153336186074E-4</v>
      </c>
      <c r="AU20" s="148" t="s">
        <v>0</v>
      </c>
      <c r="AV20" s="142">
        <v>6</v>
      </c>
      <c r="AW20" s="143">
        <f t="shared" si="21"/>
        <v>-53.846153846153847</v>
      </c>
      <c r="AX20" s="144">
        <f t="shared" si="22"/>
        <v>3.2707350977132112E-4</v>
      </c>
      <c r="AY20" s="147" t="s">
        <v>0</v>
      </c>
      <c r="AZ20" s="149">
        <v>3</v>
      </c>
      <c r="BA20" s="150">
        <f t="shared" si="23"/>
        <v>-50</v>
      </c>
      <c r="BB20" s="151">
        <f t="shared" si="24"/>
        <v>1.6274982097519693E-4</v>
      </c>
      <c r="BC20" s="148" t="s">
        <v>0</v>
      </c>
      <c r="BD20" s="162" t="s">
        <v>0</v>
      </c>
      <c r="BE20" s="163" t="s">
        <v>1</v>
      </c>
      <c r="BF20" s="164" t="s">
        <v>1</v>
      </c>
      <c r="BG20" s="147" t="s">
        <v>0</v>
      </c>
      <c r="BH20" s="162" t="s">
        <v>0</v>
      </c>
      <c r="BI20" s="163" t="s">
        <v>1</v>
      </c>
      <c r="BJ20" s="165" t="s">
        <v>1</v>
      </c>
      <c r="BK20" s="148" t="s">
        <v>0</v>
      </c>
      <c r="BL20" s="162" t="s">
        <v>0</v>
      </c>
      <c r="BM20" s="163" t="s">
        <v>1</v>
      </c>
      <c r="BN20" s="164" t="s">
        <v>1</v>
      </c>
      <c r="BO20" s="147" t="s">
        <v>0</v>
      </c>
      <c r="BP20" s="162" t="s">
        <v>0</v>
      </c>
      <c r="BQ20" s="163" t="s">
        <v>1</v>
      </c>
      <c r="BR20" s="165" t="s">
        <v>1</v>
      </c>
      <c r="BS20" s="148" t="s">
        <v>0</v>
      </c>
      <c r="BT20" s="162" t="s">
        <v>0</v>
      </c>
      <c r="BU20" s="163" t="s">
        <v>1</v>
      </c>
      <c r="BV20" s="164" t="s">
        <v>1</v>
      </c>
      <c r="BW20" s="112" t="s">
        <v>0</v>
      </c>
      <c r="BX20" s="165" t="s">
        <v>1</v>
      </c>
      <c r="BY20" s="159" t="s">
        <v>0</v>
      </c>
      <c r="BZ20" s="163" t="s">
        <v>1</v>
      </c>
      <c r="CA20" s="112" t="s">
        <v>0</v>
      </c>
      <c r="CB20" s="163" t="s">
        <v>1</v>
      </c>
      <c r="CC20" s="112" t="s">
        <v>0</v>
      </c>
      <c r="CD20" s="163" t="s">
        <v>1</v>
      </c>
      <c r="CE20" s="165" t="s">
        <v>1</v>
      </c>
      <c r="CF20" s="160" t="s">
        <v>0</v>
      </c>
      <c r="CG20" s="163" t="s">
        <v>1</v>
      </c>
      <c r="CH20" s="112" t="s">
        <v>0</v>
      </c>
      <c r="CI20" s="163" t="s">
        <v>1</v>
      </c>
      <c r="CJ20" s="112" t="s">
        <v>0</v>
      </c>
      <c r="CK20" s="163" t="s">
        <v>1</v>
      </c>
      <c r="CL20" s="112" t="s">
        <v>0</v>
      </c>
      <c r="CM20" s="163" t="s">
        <v>1</v>
      </c>
      <c r="CN20" s="164" t="s">
        <v>1</v>
      </c>
      <c r="CO20" s="112" t="s">
        <v>0</v>
      </c>
      <c r="CP20" s="163" t="s">
        <v>1</v>
      </c>
      <c r="CQ20" s="112" t="s">
        <v>0</v>
      </c>
      <c r="CR20" s="163" t="s">
        <v>1</v>
      </c>
      <c r="CS20" s="112" t="s">
        <v>0</v>
      </c>
      <c r="CT20" s="163" t="s">
        <v>1</v>
      </c>
      <c r="CU20" s="112" t="s">
        <v>0</v>
      </c>
      <c r="CV20" s="163" t="s">
        <v>1</v>
      </c>
      <c r="CW20" s="165" t="s">
        <v>1</v>
      </c>
      <c r="CX20" s="160" t="s">
        <v>0</v>
      </c>
      <c r="CY20" s="163" t="s">
        <v>1</v>
      </c>
      <c r="CZ20" s="112" t="s">
        <v>0</v>
      </c>
      <c r="DA20" s="163" t="s">
        <v>1</v>
      </c>
      <c r="DB20" s="112" t="s">
        <v>0</v>
      </c>
      <c r="DC20" s="163" t="s">
        <v>1</v>
      </c>
      <c r="DD20" s="112" t="s">
        <v>0</v>
      </c>
      <c r="DE20" s="163" t="s">
        <v>1</v>
      </c>
      <c r="DF20" s="164" t="s">
        <v>1</v>
      </c>
      <c r="DG20" s="112" t="s">
        <v>0</v>
      </c>
      <c r="DH20" s="163" t="s">
        <v>1</v>
      </c>
      <c r="DI20" s="112" t="s">
        <v>0</v>
      </c>
      <c r="DJ20" s="163" t="s">
        <v>1</v>
      </c>
      <c r="DK20" s="112" t="s">
        <v>0</v>
      </c>
      <c r="DL20" s="163" t="s">
        <v>1</v>
      </c>
      <c r="DM20" s="112" t="s">
        <v>0</v>
      </c>
      <c r="DN20" s="163" t="s">
        <v>1</v>
      </c>
      <c r="DO20" s="165" t="s">
        <v>1</v>
      </c>
      <c r="DP20" s="160" t="s">
        <v>0</v>
      </c>
      <c r="DQ20" s="163" t="s">
        <v>1</v>
      </c>
      <c r="DR20" s="159" t="s">
        <v>0</v>
      </c>
      <c r="DS20" s="163" t="s">
        <v>1</v>
      </c>
      <c r="DT20" s="159" t="s">
        <v>0</v>
      </c>
      <c r="DU20" s="163" t="s">
        <v>1</v>
      </c>
      <c r="DV20" s="159" t="s">
        <v>0</v>
      </c>
      <c r="DW20" s="163" t="s">
        <v>1</v>
      </c>
      <c r="DX20" s="164" t="s">
        <v>1</v>
      </c>
      <c r="DY20" s="160" t="s">
        <v>0</v>
      </c>
      <c r="DZ20" s="163" t="s">
        <v>1</v>
      </c>
      <c r="EA20" s="159" t="s">
        <v>0</v>
      </c>
      <c r="EB20" s="163" t="s">
        <v>1</v>
      </c>
      <c r="EC20" s="159" t="s">
        <v>0</v>
      </c>
      <c r="ED20" s="163" t="s">
        <v>1</v>
      </c>
      <c r="EE20" s="112" t="s">
        <v>0</v>
      </c>
      <c r="EF20" s="163" t="s">
        <v>1</v>
      </c>
      <c r="EG20" s="164" t="s">
        <v>1</v>
      </c>
      <c r="EH20" s="160" t="s">
        <v>0</v>
      </c>
      <c r="EI20" s="163" t="s">
        <v>1</v>
      </c>
      <c r="EJ20" s="831" t="s">
        <v>0</v>
      </c>
      <c r="EK20" s="165" t="s">
        <v>1</v>
      </c>
      <c r="EL20" s="931" t="s">
        <v>0</v>
      </c>
      <c r="EM20" s="163" t="s">
        <v>1</v>
      </c>
      <c r="EN20" s="891" t="s">
        <v>0</v>
      </c>
      <c r="EO20" s="163" t="s">
        <v>1</v>
      </c>
      <c r="EP20" s="164" t="s">
        <v>1</v>
      </c>
      <c r="EQ20" s="891" t="s">
        <v>0</v>
      </c>
      <c r="ER20" s="165" t="s">
        <v>1</v>
      </c>
      <c r="ES20" s="947" t="s">
        <v>0</v>
      </c>
      <c r="ET20" s="163" t="s">
        <v>1</v>
      </c>
      <c r="EU20" s="947" t="s">
        <v>0</v>
      </c>
      <c r="EV20" s="165" t="s">
        <v>1</v>
      </c>
      <c r="EW20" s="988" t="s">
        <v>0</v>
      </c>
      <c r="EX20" s="163" t="s">
        <v>1</v>
      </c>
      <c r="EY20" s="164" t="s">
        <v>1</v>
      </c>
      <c r="EZ20" s="1040" t="s">
        <v>0</v>
      </c>
      <c r="FA20" s="165" t="s">
        <v>1</v>
      </c>
      <c r="FB20" s="947" t="s">
        <v>0</v>
      </c>
      <c r="FC20" s="165" t="s">
        <v>1</v>
      </c>
      <c r="FD20" s="947" t="s">
        <v>0</v>
      </c>
      <c r="FE20" s="165" t="s">
        <v>1</v>
      </c>
      <c r="FF20" s="1093" t="s">
        <v>0</v>
      </c>
      <c r="FG20" s="163" t="s">
        <v>1</v>
      </c>
      <c r="FH20" s="164" t="s">
        <v>1</v>
      </c>
      <c r="FI20" s="1152" t="s">
        <v>0</v>
      </c>
      <c r="FJ20" s="164" t="s">
        <v>1</v>
      </c>
    </row>
    <row r="21" spans="1:166" ht="33" customHeight="1">
      <c r="A21" s="1354" t="s">
        <v>120</v>
      </c>
      <c r="B21" s="1326"/>
      <c r="C21" s="131">
        <v>509.4</v>
      </c>
      <c r="D21" s="132">
        <v>43787</v>
      </c>
      <c r="E21" s="133">
        <v>10.5</v>
      </c>
      <c r="F21" s="134">
        <f t="shared" si="0"/>
        <v>4.0960327779908514</v>
      </c>
      <c r="G21" s="135">
        <v>523.4</v>
      </c>
      <c r="H21" s="132">
        <v>49385</v>
      </c>
      <c r="I21" s="133">
        <f t="shared" si="1"/>
        <v>12.784616438669016</v>
      </c>
      <c r="J21" s="136">
        <f t="shared" si="2"/>
        <v>4.1741116330804999</v>
      </c>
      <c r="K21" s="131">
        <v>553.4</v>
      </c>
      <c r="L21" s="132">
        <v>58019</v>
      </c>
      <c r="M21" s="133">
        <f t="shared" si="3"/>
        <v>17.48304140933481</v>
      </c>
      <c r="N21" s="134">
        <f t="shared" si="4"/>
        <v>4.5669723961826314</v>
      </c>
      <c r="O21" s="135">
        <v>579.79999999999995</v>
      </c>
      <c r="P21" s="132">
        <v>63642</v>
      </c>
      <c r="Q21" s="133">
        <f t="shared" si="5"/>
        <v>9.6916527344490522</v>
      </c>
      <c r="R21" s="136">
        <f t="shared" si="6"/>
        <v>4.7991783437473137</v>
      </c>
      <c r="S21" s="137">
        <v>569.20000000000005</v>
      </c>
      <c r="T21" s="138">
        <v>65237</v>
      </c>
      <c r="U21" s="139">
        <f t="shared" si="7"/>
        <v>2.5062065931303223</v>
      </c>
      <c r="V21" s="140">
        <f t="shared" si="8"/>
        <v>4.6189934039666829</v>
      </c>
      <c r="W21" s="141">
        <v>560.70000000000005</v>
      </c>
      <c r="X21" s="142">
        <v>64206</v>
      </c>
      <c r="Y21" s="143">
        <f t="shared" si="9"/>
        <v>-1.5803914956236453</v>
      </c>
      <c r="Z21" s="144">
        <f t="shared" si="10"/>
        <v>4.2462010963698376</v>
      </c>
      <c r="AA21" s="145">
        <v>546.79999999999995</v>
      </c>
      <c r="AB21" s="142">
        <v>64505</v>
      </c>
      <c r="AC21" s="143">
        <f t="shared" si="11"/>
        <v>0.46568856493163224</v>
      </c>
      <c r="AD21" s="146">
        <f t="shared" si="12"/>
        <v>4.0487621476986924</v>
      </c>
      <c r="AE21" s="141">
        <v>536</v>
      </c>
      <c r="AF21" s="142">
        <v>61462</v>
      </c>
      <c r="AG21" s="143">
        <f t="shared" si="13"/>
        <v>-4.7174637624990297</v>
      </c>
      <c r="AH21" s="144">
        <f t="shared" si="14"/>
        <v>3.7212146530924852</v>
      </c>
      <c r="AI21" s="145">
        <v>519</v>
      </c>
      <c r="AJ21" s="142">
        <v>59336</v>
      </c>
      <c r="AK21" s="143">
        <f t="shared" si="15"/>
        <v>-3.4590478669747182</v>
      </c>
      <c r="AL21" s="146">
        <f t="shared" si="16"/>
        <v>3.5266378961420117</v>
      </c>
      <c r="AM21" s="161" t="s">
        <v>0</v>
      </c>
      <c r="AN21" s="142">
        <v>56367</v>
      </c>
      <c r="AO21" s="143">
        <f t="shared" si="17"/>
        <v>-5.0037076985304019</v>
      </c>
      <c r="AP21" s="144">
        <f t="shared" si="18"/>
        <v>3.2793819051331425</v>
      </c>
      <c r="AQ21" s="147" t="s">
        <v>0</v>
      </c>
      <c r="AR21" s="142">
        <v>52106</v>
      </c>
      <c r="AS21" s="143">
        <f t="shared" si="19"/>
        <v>-7.5593875849344521</v>
      </c>
      <c r="AT21" s="146">
        <f t="shared" si="20"/>
        <v>2.8919292274887014</v>
      </c>
      <c r="AU21" s="148" t="s">
        <v>0</v>
      </c>
      <c r="AV21" s="142">
        <v>40483</v>
      </c>
      <c r="AW21" s="143">
        <f t="shared" si="21"/>
        <v>-22.306452231988636</v>
      </c>
      <c r="AX21" s="144">
        <f t="shared" si="22"/>
        <v>2.2068194826787324</v>
      </c>
      <c r="AY21" s="147" t="s">
        <v>0</v>
      </c>
      <c r="AZ21" s="149">
        <v>34455</v>
      </c>
      <c r="BA21" s="150">
        <f t="shared" si="23"/>
        <v>-14.89020082503767</v>
      </c>
      <c r="BB21" s="151">
        <f t="shared" si="24"/>
        <v>1.8691816939001367</v>
      </c>
      <c r="BC21" s="148" t="s">
        <v>0</v>
      </c>
      <c r="BD21" s="149">
        <v>31928</v>
      </c>
      <c r="BE21" s="150">
        <f>(BD21/AZ21-1)*100</f>
        <v>-7.3342040342475716</v>
      </c>
      <c r="BF21" s="152">
        <f>(BD21/BD$39)*100</f>
        <v>1.7409967435377875</v>
      </c>
      <c r="BG21" s="147" t="s">
        <v>0</v>
      </c>
      <c r="BH21" s="149">
        <v>26586</v>
      </c>
      <c r="BI21" s="150">
        <f>(BH21/BD21-1)*100</f>
        <v>-16.731395640190428</v>
      </c>
      <c r="BJ21" s="151">
        <f>(BH21/BH$39)*100</f>
        <v>1.4532538323789284</v>
      </c>
      <c r="BK21" s="148" t="s">
        <v>0</v>
      </c>
      <c r="BL21" s="149">
        <v>23125</v>
      </c>
      <c r="BM21" s="139">
        <f>(BL21/BH21-1)*100</f>
        <v>-13.018129842774396</v>
      </c>
      <c r="BN21" s="153">
        <f>(BL21/BL$39)*100</f>
        <v>1.2613679938167059</v>
      </c>
      <c r="BO21" s="147" t="s">
        <v>0</v>
      </c>
      <c r="BP21" s="138">
        <v>21823</v>
      </c>
      <c r="BQ21" s="139">
        <f>(BP21/BL21-1)*100</f>
        <v>-5.6302702702702661</v>
      </c>
      <c r="BR21" s="140">
        <f>(BP21/BP$39)*100</f>
        <v>1.1887250110541137</v>
      </c>
      <c r="BS21" s="148" t="s">
        <v>0</v>
      </c>
      <c r="BT21" s="138">
        <v>19333</v>
      </c>
      <c r="BU21" s="139">
        <f>(BT21/BP21-1)*100</f>
        <v>-11.409980296017963</v>
      </c>
      <c r="BV21" s="153">
        <f>(BT21/BT$39)*100</f>
        <v>1.0796290226032161</v>
      </c>
      <c r="BW21" s="154">
        <v>19160</v>
      </c>
      <c r="BX21" s="140">
        <f>(BW21/BT21-1)*100</f>
        <v>-0.8948430145347297</v>
      </c>
      <c r="BY21" s="138">
        <v>19057</v>
      </c>
      <c r="BZ21" s="139">
        <f>(BY21/BT21-1)*100</f>
        <v>-1.4276108208762239</v>
      </c>
      <c r="CA21" s="138">
        <v>18938.099999999999</v>
      </c>
      <c r="CB21" s="139">
        <f>(CA21/BT21-1)*100</f>
        <v>-2.0426214245073293</v>
      </c>
      <c r="CC21" s="154">
        <v>18951</v>
      </c>
      <c r="CD21" s="139">
        <f>(CC21/BT21-1)*100</f>
        <v>-1.975896136140276</v>
      </c>
      <c r="CE21" s="140">
        <f>(CC21/CC$39)*100</f>
        <v>1.0591881927356039</v>
      </c>
      <c r="CF21" s="155">
        <v>18828</v>
      </c>
      <c r="CG21" s="139">
        <f>(CF21/CC21-1)*100</f>
        <v>-0.64904226689884714</v>
      </c>
      <c r="CH21" s="138">
        <v>18695.740000000002</v>
      </c>
      <c r="CI21" s="139">
        <f>(CH21/CC21-1)*100</f>
        <v>-1.3469473906390084</v>
      </c>
      <c r="CJ21" s="138">
        <v>18780.810000000001</v>
      </c>
      <c r="CK21" s="139">
        <f>(CJ21/CC21-1)*100</f>
        <v>-0.89805287319929539</v>
      </c>
      <c r="CL21" s="138">
        <v>18788</v>
      </c>
      <c r="CM21" s="139">
        <f>(CL21/CC21-1)*100</f>
        <v>-0.86011292280090412</v>
      </c>
      <c r="CN21" s="153">
        <f>(CL21/CL$39)*100</f>
        <v>1.0575067946676322</v>
      </c>
      <c r="CO21" s="154">
        <v>18604</v>
      </c>
      <c r="CP21" s="139">
        <f>(CO21/CL21-1)*100</f>
        <v>-0.97934852033212394</v>
      </c>
      <c r="CQ21" s="138">
        <v>18553.66</v>
      </c>
      <c r="CR21" s="139">
        <f>(CQ21/CL21-1)*100</f>
        <v>-1.2472855013838657</v>
      </c>
      <c r="CS21" s="138">
        <v>18529</v>
      </c>
      <c r="CT21" s="139">
        <f>(CS21/CL21-1)*100</f>
        <v>-1.3785394932935957</v>
      </c>
      <c r="CU21" s="138">
        <v>18049.3</v>
      </c>
      <c r="CV21" s="139">
        <f>(CU21/CL21-1)*100</f>
        <v>-3.9317649563551216</v>
      </c>
      <c r="CW21" s="140">
        <f>(CU21/CU$39)*100</f>
        <v>1.0307677600865397</v>
      </c>
      <c r="CX21" s="155">
        <v>17919.22</v>
      </c>
      <c r="CY21" s="139">
        <f>(CX21/CU21-1)*100</f>
        <v>-0.72069276924865422</v>
      </c>
      <c r="CZ21" s="138">
        <v>17806.400000000001</v>
      </c>
      <c r="DA21" s="139">
        <f>(CZ21/CU21-1)*100</f>
        <v>-1.3457585612738354</v>
      </c>
      <c r="DB21" s="138">
        <v>17509.45</v>
      </c>
      <c r="DC21" s="139">
        <f>(DB21/CU21-1)*100</f>
        <v>-2.9909747192411795</v>
      </c>
      <c r="DD21" s="138">
        <v>17475.669999999998</v>
      </c>
      <c r="DE21" s="139">
        <f>(DD21/CU21-1)*100</f>
        <v>-3.1781287916982981</v>
      </c>
      <c r="DF21" s="153">
        <f>(DD21/DD$39)*100</f>
        <v>0.99254109993213313</v>
      </c>
      <c r="DG21" s="154">
        <v>17255.400000000001</v>
      </c>
      <c r="DH21" s="139">
        <f>(DG21/DD21-1)*100</f>
        <v>-1.2604380833467155</v>
      </c>
      <c r="DI21" s="138">
        <v>17060.150000000001</v>
      </c>
      <c r="DJ21" s="139">
        <f>(DI21/DD21-1)*100</f>
        <v>-2.3777056902539173</v>
      </c>
      <c r="DK21" s="138">
        <v>16783.89</v>
      </c>
      <c r="DL21" s="139">
        <f>(DK21/DD21-1)*100</f>
        <v>-3.9585320620039166</v>
      </c>
      <c r="DM21" s="138">
        <v>15712.56</v>
      </c>
      <c r="DN21" s="139">
        <f>(DM21/DD21-1)*100</f>
        <v>-10.088940795975198</v>
      </c>
      <c r="DO21" s="140">
        <f>(DM21/DM$39)*100</f>
        <v>0.88577250636677696</v>
      </c>
      <c r="DP21" s="155">
        <v>15410.91</v>
      </c>
      <c r="DQ21" s="139">
        <f>(DP21/DM21-1)*100</f>
        <v>-1.9198017382272559</v>
      </c>
      <c r="DR21" s="138">
        <v>14901.21</v>
      </c>
      <c r="DS21" s="139">
        <f>(DR21/DM21-1)*100</f>
        <v>-5.1637034321587389</v>
      </c>
      <c r="DT21" s="138">
        <v>14676.06</v>
      </c>
      <c r="DU21" s="139">
        <f>(DT21/DM21-1)*100</f>
        <v>-6.5966335212085063</v>
      </c>
      <c r="DV21" s="138">
        <v>14523.88</v>
      </c>
      <c r="DW21" s="139">
        <f>(DV21/DM21-1)*100</f>
        <v>-7.5651580646310945</v>
      </c>
      <c r="DX21" s="153">
        <f>(DV21/DV$39)*100</f>
        <v>0.811273940404734</v>
      </c>
      <c r="DY21" s="155">
        <v>14272.62</v>
      </c>
      <c r="DZ21" s="139">
        <f>(DY21/DV21-1)*100</f>
        <v>-1.7299784905961624</v>
      </c>
      <c r="EA21" s="138">
        <v>14222.46</v>
      </c>
      <c r="EB21" s="139">
        <f>(EA21/DV21-1)*100</f>
        <v>-2.075340749166199</v>
      </c>
      <c r="EC21" s="798">
        <v>14005.28</v>
      </c>
      <c r="ED21" s="139">
        <f>(EC21/DV21-1)*100</f>
        <v>-3.5706711980545092</v>
      </c>
      <c r="EE21" s="154">
        <v>14008.67</v>
      </c>
      <c r="EF21" s="139">
        <f>(EE21/DV21-1)*100</f>
        <v>-3.5473303277085644</v>
      </c>
      <c r="EG21" s="153">
        <f>(EE21/EE$39)*100</f>
        <v>0.77244978229523875</v>
      </c>
      <c r="EH21" s="155">
        <v>13842.26</v>
      </c>
      <c r="EI21" s="139">
        <f>(EH21/EE21-1)*100</f>
        <v>-1.1879072031820259</v>
      </c>
      <c r="EJ21" s="853">
        <v>13666.99</v>
      </c>
      <c r="EK21" s="140">
        <f>(EJ21/EE21-1)*100</f>
        <v>-2.4390609529669871</v>
      </c>
      <c r="EL21" s="930">
        <v>13495.81</v>
      </c>
      <c r="EM21" s="139">
        <f>(EL21/EE21-1)*100</f>
        <v>-3.6610184978302818</v>
      </c>
      <c r="EN21" s="890">
        <v>13338.81</v>
      </c>
      <c r="EO21" s="139">
        <f>(EN21/EE21-1)*100</f>
        <v>-4.7817530143832387</v>
      </c>
      <c r="EP21" s="153">
        <f>(EN21/EN$39)*100</f>
        <v>0.73000839194458855</v>
      </c>
      <c r="EQ21" s="890">
        <v>13094.78</v>
      </c>
      <c r="ER21" s="140">
        <f>(EQ21/EN21-1)*100</f>
        <v>-1.8294735437418996</v>
      </c>
      <c r="ES21" s="946">
        <v>12919.02</v>
      </c>
      <c r="ET21" s="139">
        <f>(ES21/EN21-1)*100</f>
        <v>-3.1471323154014463</v>
      </c>
      <c r="EU21" s="946">
        <v>12721.68</v>
      </c>
      <c r="EV21" s="140">
        <f>(EU21/EN21-1)*100</f>
        <v>-4.6265746344688825</v>
      </c>
      <c r="EW21" s="946">
        <v>12513.51</v>
      </c>
      <c r="EX21" s="139">
        <f>(EW21/EN21-1)*100</f>
        <v>-6.1872086040658747</v>
      </c>
      <c r="EY21" s="153">
        <f>(EW21/EW$39)*100</f>
        <v>0.67945959638803366</v>
      </c>
      <c r="EZ21" s="1041">
        <v>12100.07</v>
      </c>
      <c r="FA21" s="140">
        <f>(EZ21/EW21-1)*100</f>
        <v>-3.3039490918215675</v>
      </c>
      <c r="FB21" s="946">
        <v>11686.38</v>
      </c>
      <c r="FC21" s="140">
        <f>(FB21/EW21-1)*100</f>
        <v>-6.6098960243768605</v>
      </c>
      <c r="FD21" s="946">
        <v>11491.81</v>
      </c>
      <c r="FE21" s="140">
        <f>(FD21/EW21-1)*100</f>
        <v>-8.1647755106281199</v>
      </c>
      <c r="FF21" s="946">
        <v>11430.45</v>
      </c>
      <c r="FG21" s="139">
        <f>(FF21/EW21-1)*100</f>
        <v>-8.6551255403160212</v>
      </c>
      <c r="FH21" s="153">
        <f>(FF21/FF$39)*100</f>
        <v>0.6086842398595822</v>
      </c>
      <c r="FI21" s="1153">
        <v>11262.47</v>
      </c>
      <c r="FJ21" s="153">
        <f>(FI21/FF21-1)*100</f>
        <v>-1.4695834372225214</v>
      </c>
    </row>
    <row r="22" spans="1:166" ht="33" customHeight="1">
      <c r="A22" s="1354" t="s">
        <v>121</v>
      </c>
      <c r="B22" s="1326"/>
      <c r="C22" s="131">
        <v>25.4</v>
      </c>
      <c r="D22" s="132">
        <v>3712</v>
      </c>
      <c r="E22" s="133">
        <v>21.9</v>
      </c>
      <c r="F22" s="134">
        <f t="shared" si="0"/>
        <v>0.34723716335675064</v>
      </c>
      <c r="G22" s="135">
        <v>30.2</v>
      </c>
      <c r="H22" s="132">
        <v>4694</v>
      </c>
      <c r="I22" s="133">
        <f t="shared" si="1"/>
        <v>26.454741379310342</v>
      </c>
      <c r="J22" s="136">
        <f t="shared" si="2"/>
        <v>0.39674557063237553</v>
      </c>
      <c r="K22" s="131">
        <v>33.200000000000003</v>
      </c>
      <c r="L22" s="132">
        <v>5757</v>
      </c>
      <c r="M22" s="133">
        <f t="shared" si="3"/>
        <v>22.645930975713679</v>
      </c>
      <c r="N22" s="134">
        <f t="shared" si="4"/>
        <v>0.45316293084719506</v>
      </c>
      <c r="O22" s="135">
        <v>33.6</v>
      </c>
      <c r="P22" s="132">
        <v>5626</v>
      </c>
      <c r="Q22" s="133">
        <f t="shared" si="5"/>
        <v>-2.2754907069654329</v>
      </c>
      <c r="R22" s="136">
        <f t="shared" si="6"/>
        <v>0.42425092489114713</v>
      </c>
      <c r="S22" s="137">
        <v>36.4</v>
      </c>
      <c r="T22" s="138">
        <v>5816</v>
      </c>
      <c r="U22" s="139">
        <f t="shared" si="7"/>
        <v>3.3771773906861036</v>
      </c>
      <c r="V22" s="140">
        <f t="shared" si="8"/>
        <v>0.41179186102166299</v>
      </c>
      <c r="W22" s="141">
        <v>38.299999999999997</v>
      </c>
      <c r="X22" s="142">
        <v>5960</v>
      </c>
      <c r="Y22" s="143">
        <f t="shared" si="9"/>
        <v>2.4759284731774356</v>
      </c>
      <c r="Z22" s="144">
        <f t="shared" si="10"/>
        <v>0.39415877853104431</v>
      </c>
      <c r="AA22" s="145">
        <v>39.5</v>
      </c>
      <c r="AB22" s="142">
        <v>5961</v>
      </c>
      <c r="AC22" s="143">
        <f t="shared" si="11"/>
        <v>1.677852348993536E-2</v>
      </c>
      <c r="AD22" s="146">
        <f t="shared" si="12"/>
        <v>0.37415194422807391</v>
      </c>
      <c r="AE22" s="141">
        <v>43</v>
      </c>
      <c r="AF22" s="142">
        <v>6169</v>
      </c>
      <c r="AG22" s="143">
        <f t="shared" si="13"/>
        <v>3.4893474249287015</v>
      </c>
      <c r="AH22" s="144">
        <f t="shared" si="14"/>
        <v>0.37350189051653937</v>
      </c>
      <c r="AI22" s="145">
        <v>46</v>
      </c>
      <c r="AJ22" s="142">
        <v>6469</v>
      </c>
      <c r="AK22" s="143">
        <f t="shared" si="15"/>
        <v>4.8630248014264854</v>
      </c>
      <c r="AL22" s="146">
        <f t="shared" si="16"/>
        <v>0.38448531330293034</v>
      </c>
      <c r="AM22" s="141">
        <v>48</v>
      </c>
      <c r="AN22" s="142">
        <v>6605</v>
      </c>
      <c r="AO22" s="143">
        <f t="shared" si="17"/>
        <v>2.1023342093059227</v>
      </c>
      <c r="AP22" s="144">
        <f t="shared" si="18"/>
        <v>0.38427302292838733</v>
      </c>
      <c r="AQ22" s="147" t="s">
        <v>0</v>
      </c>
      <c r="AR22" s="142">
        <v>6373</v>
      </c>
      <c r="AS22" s="143">
        <f t="shared" si="19"/>
        <v>-3.5124905374716131</v>
      </c>
      <c r="AT22" s="146">
        <f t="shared" si="20"/>
        <v>0.35370715400885683</v>
      </c>
      <c r="AU22" s="148" t="s">
        <v>0</v>
      </c>
      <c r="AV22" s="142">
        <v>5999</v>
      </c>
      <c r="AW22" s="143">
        <f t="shared" si="21"/>
        <v>-5.8685077671426278</v>
      </c>
      <c r="AX22" s="144">
        <f t="shared" si="22"/>
        <v>0.32701899751969254</v>
      </c>
      <c r="AY22" s="147" t="s">
        <v>0</v>
      </c>
      <c r="AZ22" s="149">
        <v>4260</v>
      </c>
      <c r="BA22" s="150">
        <f t="shared" si="23"/>
        <v>-28.988164694115682</v>
      </c>
      <c r="BB22" s="151">
        <f t="shared" si="24"/>
        <v>0.23110474578477963</v>
      </c>
      <c r="BC22" s="148" t="s">
        <v>0</v>
      </c>
      <c r="BD22" s="149">
        <v>3876</v>
      </c>
      <c r="BE22" s="150">
        <f>(BD22/AZ22-1)*100</f>
        <v>-9.0140845070422522</v>
      </c>
      <c r="BF22" s="152">
        <f>(BD22/BD$39)*100</f>
        <v>0.21135377655827062</v>
      </c>
      <c r="BG22" s="147" t="s">
        <v>0</v>
      </c>
      <c r="BH22" s="149">
        <v>3135</v>
      </c>
      <c r="BI22" s="150">
        <f>(BH22/BD22-1)*100</f>
        <v>-19.117647058823529</v>
      </c>
      <c r="BJ22" s="151">
        <f>(BH22/BH$39)*100</f>
        <v>0.17136653744481833</v>
      </c>
      <c r="BK22" s="148" t="s">
        <v>0</v>
      </c>
      <c r="BL22" s="149">
        <v>2918</v>
      </c>
      <c r="BM22" s="139">
        <f>(BL22/BH22-1)*100</f>
        <v>-6.9218500797448179</v>
      </c>
      <c r="BN22" s="153">
        <f>(BL22/BL$39)*100</f>
        <v>0.15916418620355235</v>
      </c>
      <c r="BO22" s="147" t="s">
        <v>0</v>
      </c>
      <c r="BP22" s="138">
        <v>2470</v>
      </c>
      <c r="BQ22" s="139">
        <f>(BP22/BL22-1)*100</f>
        <v>-15.35298149417409</v>
      </c>
      <c r="BR22" s="140">
        <f>(BP22/BP$39)*100</f>
        <v>0.13454386552278153</v>
      </c>
      <c r="BS22" s="148" t="s">
        <v>0</v>
      </c>
      <c r="BT22" s="166" t="s">
        <v>0</v>
      </c>
      <c r="BU22" s="156" t="s">
        <v>1</v>
      </c>
      <c r="BV22" s="157" t="s">
        <v>1</v>
      </c>
      <c r="BW22" s="167" t="s">
        <v>0</v>
      </c>
      <c r="BX22" s="158" t="s">
        <v>1</v>
      </c>
      <c r="BY22" s="166" t="s">
        <v>0</v>
      </c>
      <c r="BZ22" s="156" t="s">
        <v>1</v>
      </c>
      <c r="CA22" s="166" t="s">
        <v>0</v>
      </c>
      <c r="CB22" s="156" t="s">
        <v>1</v>
      </c>
      <c r="CC22" s="167" t="s">
        <v>0</v>
      </c>
      <c r="CD22" s="156" t="s">
        <v>1</v>
      </c>
      <c r="CE22" s="158" t="s">
        <v>1</v>
      </c>
      <c r="CF22" s="168" t="s">
        <v>0</v>
      </c>
      <c r="CG22" s="156" t="s">
        <v>1</v>
      </c>
      <c r="CH22" s="166" t="s">
        <v>0</v>
      </c>
      <c r="CI22" s="156" t="s">
        <v>1</v>
      </c>
      <c r="CJ22" s="166" t="s">
        <v>0</v>
      </c>
      <c r="CK22" s="156" t="s">
        <v>1</v>
      </c>
      <c r="CL22" s="166" t="s">
        <v>0</v>
      </c>
      <c r="CM22" s="156" t="s">
        <v>1</v>
      </c>
      <c r="CN22" s="157" t="s">
        <v>1</v>
      </c>
      <c r="CO22" s="167" t="s">
        <v>0</v>
      </c>
      <c r="CP22" s="156" t="s">
        <v>1</v>
      </c>
      <c r="CQ22" s="166" t="s">
        <v>0</v>
      </c>
      <c r="CR22" s="156" t="s">
        <v>1</v>
      </c>
      <c r="CS22" s="166" t="s">
        <v>0</v>
      </c>
      <c r="CT22" s="156" t="s">
        <v>1</v>
      </c>
      <c r="CU22" s="166" t="s">
        <v>0</v>
      </c>
      <c r="CV22" s="156" t="s">
        <v>1</v>
      </c>
      <c r="CW22" s="158" t="s">
        <v>1</v>
      </c>
      <c r="CX22" s="168" t="s">
        <v>0</v>
      </c>
      <c r="CY22" s="156" t="s">
        <v>1</v>
      </c>
      <c r="CZ22" s="166" t="s">
        <v>0</v>
      </c>
      <c r="DA22" s="156" t="s">
        <v>1</v>
      </c>
      <c r="DB22" s="166" t="s">
        <v>0</v>
      </c>
      <c r="DC22" s="156" t="s">
        <v>1</v>
      </c>
      <c r="DD22" s="166" t="s">
        <v>0</v>
      </c>
      <c r="DE22" s="156" t="s">
        <v>1</v>
      </c>
      <c r="DF22" s="157" t="s">
        <v>1</v>
      </c>
      <c r="DG22" s="167" t="s">
        <v>0</v>
      </c>
      <c r="DH22" s="156" t="s">
        <v>1</v>
      </c>
      <c r="DI22" s="166" t="s">
        <v>0</v>
      </c>
      <c r="DJ22" s="156" t="s">
        <v>1</v>
      </c>
      <c r="DK22" s="166" t="s">
        <v>0</v>
      </c>
      <c r="DL22" s="156" t="s">
        <v>1</v>
      </c>
      <c r="DM22" s="166" t="s">
        <v>0</v>
      </c>
      <c r="DN22" s="156" t="s">
        <v>1</v>
      </c>
      <c r="DO22" s="158" t="s">
        <v>1</v>
      </c>
      <c r="DP22" s="168" t="s">
        <v>0</v>
      </c>
      <c r="DQ22" s="156" t="s">
        <v>1</v>
      </c>
      <c r="DR22" s="166" t="s">
        <v>0</v>
      </c>
      <c r="DS22" s="156" t="s">
        <v>1</v>
      </c>
      <c r="DT22" s="166" t="s">
        <v>0</v>
      </c>
      <c r="DU22" s="156" t="s">
        <v>1</v>
      </c>
      <c r="DV22" s="166" t="s">
        <v>0</v>
      </c>
      <c r="DW22" s="156" t="s">
        <v>1</v>
      </c>
      <c r="DX22" s="157" t="s">
        <v>1</v>
      </c>
      <c r="DY22" s="168" t="s">
        <v>0</v>
      </c>
      <c r="DZ22" s="156" t="s">
        <v>1</v>
      </c>
      <c r="EA22" s="166" t="s">
        <v>0</v>
      </c>
      <c r="EB22" s="156" t="s">
        <v>1</v>
      </c>
      <c r="EC22" s="822" t="s">
        <v>0</v>
      </c>
      <c r="ED22" s="156" t="s">
        <v>1</v>
      </c>
      <c r="EE22" s="167" t="s">
        <v>0</v>
      </c>
      <c r="EF22" s="156" t="s">
        <v>1</v>
      </c>
      <c r="EG22" s="157" t="s">
        <v>1</v>
      </c>
      <c r="EH22" s="168" t="s">
        <v>0</v>
      </c>
      <c r="EI22" s="156" t="s">
        <v>1</v>
      </c>
      <c r="EJ22" s="832" t="s">
        <v>0</v>
      </c>
      <c r="EK22" s="158" t="s">
        <v>1</v>
      </c>
      <c r="EL22" s="932" t="s">
        <v>0</v>
      </c>
      <c r="EM22" s="156" t="s">
        <v>1</v>
      </c>
      <c r="EN22" s="893" t="s">
        <v>0</v>
      </c>
      <c r="EO22" s="156" t="s">
        <v>1</v>
      </c>
      <c r="EP22" s="157" t="s">
        <v>1</v>
      </c>
      <c r="EQ22" s="893" t="s">
        <v>0</v>
      </c>
      <c r="ER22" s="158" t="s">
        <v>1</v>
      </c>
      <c r="ES22" s="948" t="s">
        <v>0</v>
      </c>
      <c r="ET22" s="156" t="s">
        <v>1</v>
      </c>
      <c r="EU22" s="948" t="s">
        <v>0</v>
      </c>
      <c r="EV22" s="158" t="s">
        <v>1</v>
      </c>
      <c r="EW22" s="989" t="s">
        <v>0</v>
      </c>
      <c r="EX22" s="156" t="s">
        <v>1</v>
      </c>
      <c r="EY22" s="157" t="s">
        <v>1</v>
      </c>
      <c r="EZ22" s="1042" t="s">
        <v>0</v>
      </c>
      <c r="FA22" s="158" t="s">
        <v>1</v>
      </c>
      <c r="FB22" s="948" t="s">
        <v>0</v>
      </c>
      <c r="FC22" s="158" t="s">
        <v>1</v>
      </c>
      <c r="FD22" s="948" t="s">
        <v>0</v>
      </c>
      <c r="FE22" s="158" t="s">
        <v>1</v>
      </c>
      <c r="FF22" s="1094" t="s">
        <v>0</v>
      </c>
      <c r="FG22" s="156" t="s">
        <v>1</v>
      </c>
      <c r="FH22" s="157" t="s">
        <v>1</v>
      </c>
      <c r="FI22" s="1155" t="s">
        <v>0</v>
      </c>
      <c r="FJ22" s="157" t="s">
        <v>1</v>
      </c>
    </row>
    <row r="23" spans="1:166" ht="33" customHeight="1">
      <c r="A23" s="1354" t="s">
        <v>34</v>
      </c>
      <c r="B23" s="1326"/>
      <c r="C23" s="147" t="s">
        <v>0</v>
      </c>
      <c r="D23" s="132">
        <v>104687</v>
      </c>
      <c r="E23" s="133">
        <v>36.4</v>
      </c>
      <c r="F23" s="134">
        <f t="shared" si="0"/>
        <v>9.7928924893125426</v>
      </c>
      <c r="G23" s="148" t="s">
        <v>0</v>
      </c>
      <c r="H23" s="132">
        <v>127243</v>
      </c>
      <c r="I23" s="133">
        <f t="shared" si="1"/>
        <v>21.546132757648984</v>
      </c>
      <c r="J23" s="136">
        <f t="shared" si="2"/>
        <v>10.754813942048438</v>
      </c>
      <c r="K23" s="147" t="s">
        <v>0</v>
      </c>
      <c r="L23" s="132">
        <v>136078</v>
      </c>
      <c r="M23" s="133">
        <f t="shared" si="3"/>
        <v>6.9434074958936831</v>
      </c>
      <c r="N23" s="134">
        <f t="shared" si="4"/>
        <v>10.711395744975615</v>
      </c>
      <c r="O23" s="148" t="s">
        <v>0</v>
      </c>
      <c r="P23" s="132">
        <v>126860</v>
      </c>
      <c r="Q23" s="133">
        <f t="shared" si="5"/>
        <v>-6.7740560560854757</v>
      </c>
      <c r="R23" s="136">
        <f t="shared" si="6"/>
        <v>9.5663832797175488</v>
      </c>
      <c r="S23" s="147" t="s">
        <v>0</v>
      </c>
      <c r="T23" s="138">
        <v>127031</v>
      </c>
      <c r="U23" s="139">
        <f t="shared" si="7"/>
        <v>0.13479426139051398</v>
      </c>
      <c r="V23" s="140">
        <f t="shared" si="8"/>
        <v>8.9942111240445097</v>
      </c>
      <c r="W23" s="148" t="s">
        <v>0</v>
      </c>
      <c r="X23" s="142">
        <v>122786</v>
      </c>
      <c r="Y23" s="143">
        <f t="shared" si="9"/>
        <v>-3.3417039935133896</v>
      </c>
      <c r="Z23" s="144">
        <f t="shared" si="10"/>
        <v>8.1203321779719477</v>
      </c>
      <c r="AA23" s="147" t="s">
        <v>0</v>
      </c>
      <c r="AB23" s="142">
        <v>116640</v>
      </c>
      <c r="AC23" s="143">
        <f t="shared" si="11"/>
        <v>-5.005456648152073</v>
      </c>
      <c r="AD23" s="146">
        <f t="shared" si="12"/>
        <v>7.3211009519816361</v>
      </c>
      <c r="AE23" s="148" t="s">
        <v>0</v>
      </c>
      <c r="AF23" s="142">
        <v>52975</v>
      </c>
      <c r="AG23" s="143">
        <f t="shared" si="13"/>
        <v>-54.582475994513025</v>
      </c>
      <c r="AH23" s="144">
        <f t="shared" si="14"/>
        <v>3.2073695331680452</v>
      </c>
      <c r="AI23" s="147" t="s">
        <v>0</v>
      </c>
      <c r="AJ23" s="142">
        <v>5647</v>
      </c>
      <c r="AK23" s="143">
        <f t="shared" si="15"/>
        <v>-89.340254837187345</v>
      </c>
      <c r="AL23" s="146">
        <f t="shared" si="16"/>
        <v>0.33562970539830694</v>
      </c>
      <c r="AM23" s="148" t="s">
        <v>0</v>
      </c>
      <c r="AN23" s="142">
        <v>5523</v>
      </c>
      <c r="AO23" s="143">
        <f t="shared" si="17"/>
        <v>-2.1958562068354892</v>
      </c>
      <c r="AP23" s="144">
        <f t="shared" si="18"/>
        <v>0.32132322568258642</v>
      </c>
      <c r="AQ23" s="147" t="s">
        <v>0</v>
      </c>
      <c r="AR23" s="142">
        <v>4643</v>
      </c>
      <c r="AS23" s="143">
        <f t="shared" si="19"/>
        <v>-15.933369545536847</v>
      </c>
      <c r="AT23" s="146">
        <f t="shared" si="20"/>
        <v>0.25769061918454766</v>
      </c>
      <c r="AU23" s="148" t="s">
        <v>0</v>
      </c>
      <c r="AV23" s="142">
        <v>4542</v>
      </c>
      <c r="AW23" s="143">
        <f t="shared" si="21"/>
        <v>-2.1753176825328402</v>
      </c>
      <c r="AX23" s="144">
        <f t="shared" si="22"/>
        <v>0.24759464689689006</v>
      </c>
      <c r="AY23" s="147" t="s">
        <v>0</v>
      </c>
      <c r="AZ23" s="149">
        <v>3632</v>
      </c>
      <c r="BA23" s="150">
        <f t="shared" si="23"/>
        <v>-20.035226772346981</v>
      </c>
      <c r="BB23" s="151">
        <f t="shared" si="24"/>
        <v>0.19703578326063842</v>
      </c>
      <c r="BC23" s="148" t="s">
        <v>0</v>
      </c>
      <c r="BD23" s="149">
        <v>4639</v>
      </c>
      <c r="BE23" s="150">
        <f>(BD23/AZ23-1)*100</f>
        <v>27.725770925110126</v>
      </c>
      <c r="BF23" s="152">
        <f>(BD23/BD$39)*100</f>
        <v>0.25295928004484453</v>
      </c>
      <c r="BG23" s="147" t="s">
        <v>0</v>
      </c>
      <c r="BH23" s="149">
        <v>6041</v>
      </c>
      <c r="BI23" s="150">
        <f>(BH23/BD23-1)*100</f>
        <v>30.22203061004527</v>
      </c>
      <c r="BJ23" s="151">
        <f>(BH23/BH$39)*100</f>
        <v>0.33021539161216829</v>
      </c>
      <c r="BK23" s="148" t="s">
        <v>0</v>
      </c>
      <c r="BL23" s="149">
        <v>5956</v>
      </c>
      <c r="BM23" s="139">
        <f>(BL23/BH23-1)*100</f>
        <v>-1.4070518126138021</v>
      </c>
      <c r="BN23" s="153">
        <f>(BL23/BL$39)*100</f>
        <v>0.32487384956420756</v>
      </c>
      <c r="BO23" s="147" t="s">
        <v>0</v>
      </c>
      <c r="BP23" s="138">
        <v>6540</v>
      </c>
      <c r="BQ23" s="139">
        <f>(BP23/BL23-1)*100</f>
        <v>9.8052384150436609</v>
      </c>
      <c r="BR23" s="140">
        <f>(BP23/BP$39)*100</f>
        <v>0.35624165203198022</v>
      </c>
      <c r="BS23" s="148" t="s">
        <v>0</v>
      </c>
      <c r="BT23" s="138">
        <v>9708</v>
      </c>
      <c r="BU23" s="139">
        <f>(BT23/BP23-1)*100</f>
        <v>48.440366972477065</v>
      </c>
      <c r="BV23" s="153">
        <f>(BT23/BT$39)*100</f>
        <v>0.54213203079873906</v>
      </c>
      <c r="BW23" s="154">
        <v>9262</v>
      </c>
      <c r="BX23" s="140">
        <f>(BW23/BT23-1)*100</f>
        <v>-4.5941491553358027</v>
      </c>
      <c r="BY23" s="138">
        <v>9217</v>
      </c>
      <c r="BZ23" s="139">
        <f>(BY23/BT23-1)*100</f>
        <v>-5.057684384013184</v>
      </c>
      <c r="CA23" s="138">
        <v>8706</v>
      </c>
      <c r="CB23" s="139">
        <f>(CA23/BT23-1)*100</f>
        <v>-10.321384425216317</v>
      </c>
      <c r="CC23" s="154">
        <v>8793</v>
      </c>
      <c r="CD23" s="139">
        <f>(CC23/BT23-1)*100</f>
        <v>-9.4252163164400553</v>
      </c>
      <c r="CE23" s="140">
        <f>(CC23/CC$39)*100</f>
        <v>0.49144856623524696</v>
      </c>
      <c r="CF23" s="155">
        <v>8392</v>
      </c>
      <c r="CG23" s="139">
        <f>(CF23/CC23-1)*100</f>
        <v>-4.5604458091663798</v>
      </c>
      <c r="CH23" s="138">
        <v>8587</v>
      </c>
      <c r="CI23" s="139">
        <f>(CH23/CC23-1)*100</f>
        <v>-2.3427726600705134</v>
      </c>
      <c r="CJ23" s="138">
        <v>8784</v>
      </c>
      <c r="CK23" s="139">
        <f>(CJ23/CC23-1)*100</f>
        <v>-0.10235414534288667</v>
      </c>
      <c r="CL23" s="138">
        <v>8852</v>
      </c>
      <c r="CM23" s="139">
        <f>(CL23/CC23-1)*100</f>
        <v>0.67098828613669781</v>
      </c>
      <c r="CN23" s="153">
        <f>(CL23/CL$39)*100</f>
        <v>0.49824622878421754</v>
      </c>
      <c r="CO23" s="154">
        <v>8880</v>
      </c>
      <c r="CP23" s="139">
        <f>(CO23/CL23-1)*100</f>
        <v>0.31631269769543113</v>
      </c>
      <c r="CQ23" s="138">
        <v>8773</v>
      </c>
      <c r="CR23" s="139">
        <f>(CQ23/CL23-1)*100</f>
        <v>-0.89245368278355608</v>
      </c>
      <c r="CS23" s="138">
        <v>8665.0642000000007</v>
      </c>
      <c r="CT23" s="139">
        <f>(CS23/CL23-1)*100</f>
        <v>-2.1117916854947905</v>
      </c>
      <c r="CU23" s="138">
        <v>8568.3700000000008</v>
      </c>
      <c r="CV23" s="139">
        <f>(CU23/CL23-1)*100</f>
        <v>-3.2041346588341568</v>
      </c>
      <c r="CW23" s="140">
        <f>(CU23/CU$39)*100</f>
        <v>0.48932643108002549</v>
      </c>
      <c r="CX23" s="155">
        <v>8360</v>
      </c>
      <c r="CY23" s="139">
        <f>(CX23/CU23-1)*100</f>
        <v>-2.4318510988671216</v>
      </c>
      <c r="CZ23" s="138">
        <v>8234</v>
      </c>
      <c r="DA23" s="139">
        <f>(CZ23/CU23-1)*100</f>
        <v>-3.9023758311090728</v>
      </c>
      <c r="DB23" s="138">
        <v>8074</v>
      </c>
      <c r="DC23" s="139">
        <f>(DB23/CU23-1)*100</f>
        <v>-5.7697088244321959</v>
      </c>
      <c r="DD23" s="138">
        <v>7833</v>
      </c>
      <c r="DE23" s="139">
        <f>(DD23/CU23-1)*100</f>
        <v>-8.5823791456251399</v>
      </c>
      <c r="DF23" s="153">
        <f>(DD23/DD$39)*100</f>
        <v>0.44487990650821391</v>
      </c>
      <c r="DG23" s="154">
        <v>7651.7515233200002</v>
      </c>
      <c r="DH23" s="139">
        <f>(DG23/DD23-1)*100</f>
        <v>-2.3139088048002021</v>
      </c>
      <c r="DI23" s="138">
        <v>7444.954712570001</v>
      </c>
      <c r="DJ23" s="139">
        <f>(DI23/DD23-1)*100</f>
        <v>-4.9539804344440057</v>
      </c>
      <c r="DK23" s="138">
        <v>7193.1704</v>
      </c>
      <c r="DL23" s="139">
        <f>(DK23/DD23-1)*100</f>
        <v>-8.1683850376611744</v>
      </c>
      <c r="DM23" s="138">
        <v>7124.7242901600002</v>
      </c>
      <c r="DN23" s="139">
        <f t="shared" ref="DN23:DN31" si="43">(DM23/DD23-1)*100</f>
        <v>-9.0422023469934878</v>
      </c>
      <c r="DO23" s="140">
        <f>(DM23/DM$39)*100</f>
        <v>0.40164587385297362</v>
      </c>
      <c r="DP23" s="169">
        <v>6998.0503255599997</v>
      </c>
      <c r="DQ23" s="139">
        <f>(DP23/DM23-1)*100</f>
        <v>-1.7779490046365809</v>
      </c>
      <c r="DR23" s="138">
        <v>6815</v>
      </c>
      <c r="DS23" s="139">
        <f>(DR23/DM23-1)*100</f>
        <v>-4.3471758000202527</v>
      </c>
      <c r="DT23" s="138">
        <v>6705.7</v>
      </c>
      <c r="DU23" s="139">
        <f>(DT23/DM23-1)*100</f>
        <v>-5.8812702512393011</v>
      </c>
      <c r="DV23" s="138">
        <v>6563.99698661</v>
      </c>
      <c r="DW23" s="139">
        <f t="shared" ref="DW23:DW31" si="44">(DV23/DM23-1)*100</f>
        <v>-7.8701614366246346</v>
      </c>
      <c r="DX23" s="153">
        <f>(DV23/DV$39)*100</f>
        <v>0.36665131494696285</v>
      </c>
      <c r="DY23" s="169">
        <v>6429.3</v>
      </c>
      <c r="DZ23" s="139">
        <f>(DY23/DV23-1)*100</f>
        <v>-2.0520574108240819</v>
      </c>
      <c r="EA23" s="798">
        <v>6362.1483816499995</v>
      </c>
      <c r="EB23" s="139">
        <f>(EA23/DV23-1)*100</f>
        <v>-3.0750868011023558</v>
      </c>
      <c r="EC23" s="798">
        <v>6333.7194409499998</v>
      </c>
      <c r="ED23" s="139">
        <f>(EC23/DV23-1)*100</f>
        <v>-3.508190910656217</v>
      </c>
      <c r="EE23" s="824">
        <v>6757.0420000000004</v>
      </c>
      <c r="EF23" s="139">
        <f t="shared" ref="EF23:EF31" si="45">(EE23/DV23-1)*100</f>
        <v>2.9409674285926002</v>
      </c>
      <c r="EG23" s="153">
        <f>(EE23/EE$39)*100</f>
        <v>0.37258894826273914</v>
      </c>
      <c r="EH23" s="169">
        <v>6859.6787418699996</v>
      </c>
      <c r="EI23" s="139">
        <f t="shared" ref="EI23:EI27" si="46">(EH23/EE23-1)*100</f>
        <v>1.5189596552751761</v>
      </c>
      <c r="EJ23" s="854">
        <v>6519.2894439800002</v>
      </c>
      <c r="EK23" s="140">
        <f>(EJ23/EE23-1)*100</f>
        <v>-3.5185892883306091</v>
      </c>
      <c r="EL23" s="933">
        <v>9238.4002901399981</v>
      </c>
      <c r="EM23" s="139">
        <f>(EL23/EE23-1)*100</f>
        <v>36.722552414799225</v>
      </c>
      <c r="EN23" s="890">
        <v>6182.54630946</v>
      </c>
      <c r="EO23" s="139">
        <f t="shared" ref="EO23:EO31" si="47">(EN23/EE23-1)*100</f>
        <v>-8.5021772920754408</v>
      </c>
      <c r="EP23" s="153">
        <f>(EN23/EN$39)*100</f>
        <v>0.33835932062094337</v>
      </c>
      <c r="EQ23" s="890">
        <v>6169.9377449499998</v>
      </c>
      <c r="ER23" s="140">
        <f t="shared" ref="ER23:ER27" si="48">(EQ23/EN23-1)*100</f>
        <v>-0.20393805204026449</v>
      </c>
      <c r="ES23" s="949">
        <v>5189.7206446199998</v>
      </c>
      <c r="ET23" s="139">
        <f>(ES23/EN23-1)*100</f>
        <v>-16.058523707632631</v>
      </c>
      <c r="EU23" s="949">
        <v>5174.02863428</v>
      </c>
      <c r="EV23" s="140">
        <f>(EU23/EN23-1)*100</f>
        <v>-16.312335156096658</v>
      </c>
      <c r="EW23" s="946">
        <v>5172.6744500999994</v>
      </c>
      <c r="EX23" s="139">
        <f t="shared" ref="EX23:EX29" si="49">(EW23/EN23-1)*100</f>
        <v>-16.334238496762765</v>
      </c>
      <c r="EY23" s="153">
        <f>(EW23/EW$39)*100</f>
        <v>0.28086630322840195</v>
      </c>
      <c r="EZ23" s="1041">
        <v>5129.5318012799999</v>
      </c>
      <c r="FA23" s="140">
        <f t="shared" ref="FA23:FA25" si="50">(EZ23/EW23-1)*100</f>
        <v>-0.83404917970751891</v>
      </c>
      <c r="FB23" s="949">
        <v>5016.3468529299998</v>
      </c>
      <c r="FC23" s="140">
        <f>(FB23/EW23-1)*100</f>
        <v>-3.022181246433886</v>
      </c>
      <c r="FD23" s="949">
        <v>5069.1078971999996</v>
      </c>
      <c r="FE23" s="140">
        <f>(FD23/EW23-1)*100</f>
        <v>-2.0021857918778863</v>
      </c>
      <c r="FF23" s="946">
        <v>5169.2926297100003</v>
      </c>
      <c r="FG23" s="139">
        <f t="shared" ref="FG23:FG24" si="51">(FF23/EW23-1)*100</f>
        <v>-6.5378566206375499E-2</v>
      </c>
      <c r="FH23" s="153">
        <f>(FF23/FF$39)*100</f>
        <v>0.27527061094941774</v>
      </c>
      <c r="FI23" s="1153">
        <v>5293.9597820899999</v>
      </c>
      <c r="FJ23" s="153">
        <f t="shared" ref="FJ23:FJ25" si="52">(FI23/FF23-1)*100</f>
        <v>2.4116868846520312</v>
      </c>
    </row>
    <row r="24" spans="1:166" ht="33" customHeight="1">
      <c r="A24" s="1355" t="s">
        <v>35</v>
      </c>
      <c r="B24" s="1356"/>
      <c r="C24" s="170" t="s">
        <v>0</v>
      </c>
      <c r="D24" s="171" t="s">
        <v>0</v>
      </c>
      <c r="E24" s="171" t="s">
        <v>1</v>
      </c>
      <c r="F24" s="172" t="s">
        <v>1</v>
      </c>
      <c r="G24" s="173" t="s">
        <v>0</v>
      </c>
      <c r="H24" s="171" t="s">
        <v>0</v>
      </c>
      <c r="I24" s="171" t="s">
        <v>1</v>
      </c>
      <c r="J24" s="174" t="s">
        <v>1</v>
      </c>
      <c r="K24" s="170" t="s">
        <v>0</v>
      </c>
      <c r="L24" s="171" t="s">
        <v>0</v>
      </c>
      <c r="M24" s="171" t="s">
        <v>1</v>
      </c>
      <c r="N24" s="172" t="s">
        <v>1</v>
      </c>
      <c r="O24" s="173" t="s">
        <v>0</v>
      </c>
      <c r="P24" s="171" t="s">
        <v>0</v>
      </c>
      <c r="Q24" s="171" t="s">
        <v>1</v>
      </c>
      <c r="R24" s="174" t="s">
        <v>1</v>
      </c>
      <c r="S24" s="170" t="s">
        <v>0</v>
      </c>
      <c r="T24" s="171" t="s">
        <v>0</v>
      </c>
      <c r="U24" s="171" t="s">
        <v>1</v>
      </c>
      <c r="V24" s="172" t="s">
        <v>1</v>
      </c>
      <c r="W24" s="173" t="s">
        <v>0</v>
      </c>
      <c r="X24" s="171" t="s">
        <v>0</v>
      </c>
      <c r="Y24" s="171" t="s">
        <v>1</v>
      </c>
      <c r="Z24" s="174" t="s">
        <v>1</v>
      </c>
      <c r="AA24" s="170" t="s">
        <v>0</v>
      </c>
      <c r="AB24" s="171" t="s">
        <v>0</v>
      </c>
      <c r="AC24" s="171" t="s">
        <v>1</v>
      </c>
      <c r="AD24" s="172" t="s">
        <v>1</v>
      </c>
      <c r="AE24" s="173" t="s">
        <v>0</v>
      </c>
      <c r="AF24" s="171" t="s">
        <v>0</v>
      </c>
      <c r="AG24" s="171" t="s">
        <v>1</v>
      </c>
      <c r="AH24" s="174" t="s">
        <v>1</v>
      </c>
      <c r="AI24" s="170" t="s">
        <v>0</v>
      </c>
      <c r="AJ24" s="171" t="s">
        <v>0</v>
      </c>
      <c r="AK24" s="171" t="s">
        <v>1</v>
      </c>
      <c r="AL24" s="172" t="s">
        <v>1</v>
      </c>
      <c r="AM24" s="173" t="s">
        <v>0</v>
      </c>
      <c r="AN24" s="171" t="s">
        <v>0</v>
      </c>
      <c r="AO24" s="171" t="s">
        <v>1</v>
      </c>
      <c r="AP24" s="174" t="s">
        <v>1</v>
      </c>
      <c r="AQ24" s="170" t="s">
        <v>0</v>
      </c>
      <c r="AR24" s="171" t="s">
        <v>0</v>
      </c>
      <c r="AS24" s="171" t="s">
        <v>1</v>
      </c>
      <c r="AT24" s="172" t="s">
        <v>1</v>
      </c>
      <c r="AU24" s="173" t="s">
        <v>0</v>
      </c>
      <c r="AV24" s="171" t="s">
        <v>0</v>
      </c>
      <c r="AW24" s="171" t="s">
        <v>1</v>
      </c>
      <c r="AX24" s="174" t="s">
        <v>1</v>
      </c>
      <c r="AY24" s="170" t="s">
        <v>0</v>
      </c>
      <c r="AZ24" s="171" t="s">
        <v>0</v>
      </c>
      <c r="BA24" s="171" t="s">
        <v>1</v>
      </c>
      <c r="BB24" s="172" t="s">
        <v>1</v>
      </c>
      <c r="BC24" s="173" t="s">
        <v>0</v>
      </c>
      <c r="BD24" s="171" t="s">
        <v>0</v>
      </c>
      <c r="BE24" s="171" t="s">
        <v>1</v>
      </c>
      <c r="BF24" s="174" t="s">
        <v>1</v>
      </c>
      <c r="BG24" s="175">
        <v>0.2</v>
      </c>
      <c r="BH24" s="176">
        <v>50</v>
      </c>
      <c r="BI24" s="171" t="s">
        <v>1</v>
      </c>
      <c r="BJ24" s="177">
        <f>(BH24/BH$39)*100</f>
        <v>2.7331186195345826E-3</v>
      </c>
      <c r="BK24" s="178">
        <v>8.9</v>
      </c>
      <c r="BL24" s="176">
        <v>2046</v>
      </c>
      <c r="BM24" s="179">
        <f>(BL24/BH24-1)*100</f>
        <v>3992</v>
      </c>
      <c r="BN24" s="180">
        <f>(BL24/BL$39)*100</f>
        <v>0.11160038552860455</v>
      </c>
      <c r="BO24" s="181">
        <v>53.6</v>
      </c>
      <c r="BP24" s="182">
        <v>11914</v>
      </c>
      <c r="BQ24" s="183">
        <f>(BP24/BL24-1)*100</f>
        <v>482.30694037145651</v>
      </c>
      <c r="BR24" s="177">
        <f>(BP24/BP$39)*100</f>
        <v>0.64896988414510892</v>
      </c>
      <c r="BS24" s="184">
        <v>96.6</v>
      </c>
      <c r="BT24" s="182">
        <v>20474</v>
      </c>
      <c r="BU24" s="183">
        <f>(BT24/BP24-1)*100</f>
        <v>71.848245761289235</v>
      </c>
      <c r="BV24" s="180">
        <f>(BT24/BT$39)*100</f>
        <v>1.1433468478134925</v>
      </c>
      <c r="BW24" s="185">
        <v>22174</v>
      </c>
      <c r="BX24" s="177">
        <f>(BW24/BT24-1)*100</f>
        <v>8.3032138321774021</v>
      </c>
      <c r="BY24" s="182">
        <v>23951</v>
      </c>
      <c r="BZ24" s="183">
        <f>(BY24/BT24-1)*100</f>
        <v>16.982514408518124</v>
      </c>
      <c r="CA24" s="182">
        <v>25924</v>
      </c>
      <c r="CB24" s="183">
        <f>(CA24/BT24-1)*100</f>
        <v>26.619126697274599</v>
      </c>
      <c r="CC24" s="185">
        <v>27817.289494159999</v>
      </c>
      <c r="CD24" s="183">
        <f>(CC24/BT24-1)*100</f>
        <v>35.866413471524858</v>
      </c>
      <c r="CE24" s="177">
        <f>(CC24/CC$39)*100</f>
        <v>1.5547329737809314</v>
      </c>
      <c r="CF24" s="186">
        <v>29008</v>
      </c>
      <c r="CG24" s="183">
        <f>(CF24/CC24-1)*100</f>
        <v>4.2804691883800539</v>
      </c>
      <c r="CH24" s="182">
        <v>30122</v>
      </c>
      <c r="CI24" s="183">
        <f>(CH24/CC24-1)*100</f>
        <v>8.2851728106861486</v>
      </c>
      <c r="CJ24" s="182">
        <v>31612.157120060001</v>
      </c>
      <c r="CK24" s="183">
        <f>(CJ24/CC24-1)*100</f>
        <v>13.642118606475663</v>
      </c>
      <c r="CL24" s="182">
        <v>32863</v>
      </c>
      <c r="CM24" s="183">
        <f>(CL24/CC24-1)*100</f>
        <v>18.138756858029993</v>
      </c>
      <c r="CN24" s="180">
        <f>(CL24/CL$39)*100</f>
        <v>1.8497363100469659</v>
      </c>
      <c r="CO24" s="185">
        <v>33948</v>
      </c>
      <c r="CP24" s="183">
        <f>(CO24/CL24-1)*100</f>
        <v>3.3015853695645525</v>
      </c>
      <c r="CQ24" s="182">
        <v>35548.403128049998</v>
      </c>
      <c r="CR24" s="183">
        <f>(CQ24/CL24-1)*100</f>
        <v>8.1715093815232898</v>
      </c>
      <c r="CS24" s="182">
        <v>37865</v>
      </c>
      <c r="CT24" s="183">
        <f>(CS24/CL24-1)*100</f>
        <v>15.220764994066283</v>
      </c>
      <c r="CU24" s="182">
        <v>40540.390379999997</v>
      </c>
      <c r="CV24" s="183">
        <f>(CU24/CL24-1)*100</f>
        <v>23.361806225846692</v>
      </c>
      <c r="CW24" s="177">
        <f>(CU24/CU$39)*100</f>
        <v>2.315199336540835</v>
      </c>
      <c r="CX24" s="186">
        <v>43816</v>
      </c>
      <c r="CY24" s="183">
        <f>(CX24/CU24-1)*100</f>
        <v>8.0798669901708031</v>
      </c>
      <c r="CZ24" s="182">
        <v>48826.524826579996</v>
      </c>
      <c r="DA24" s="183">
        <f>(CZ24/CU24-1)*100</f>
        <v>20.439207340903764</v>
      </c>
      <c r="DB24" s="182">
        <v>56248.114310719997</v>
      </c>
      <c r="DC24" s="183">
        <f>(DB24/CU24-1)*100</f>
        <v>38.745862542234356</v>
      </c>
      <c r="DD24" s="182">
        <v>64372</v>
      </c>
      <c r="DE24" s="183">
        <f>(DD24/CU24-1)*100</f>
        <v>58.78485479941746</v>
      </c>
      <c r="DF24" s="180">
        <f>(DD24/DD$39)*100</f>
        <v>3.6560461306966356</v>
      </c>
      <c r="DG24" s="185">
        <v>69913.880884729995</v>
      </c>
      <c r="DH24" s="183">
        <f>(DG24/DD24-1)*100</f>
        <v>8.6091482084291293</v>
      </c>
      <c r="DI24" s="182">
        <v>75198.893818769997</v>
      </c>
      <c r="DJ24" s="183">
        <f>(DI24/DD24-1)*100</f>
        <v>16.81925964514075</v>
      </c>
      <c r="DK24" s="182">
        <v>81246.13522846</v>
      </c>
      <c r="DL24" s="183">
        <f>(DK24/DD24-1)*100</f>
        <v>26.213470497203751</v>
      </c>
      <c r="DM24" s="182">
        <v>86098.729170110004</v>
      </c>
      <c r="DN24" s="183">
        <f t="shared" si="43"/>
        <v>33.751831805924937</v>
      </c>
      <c r="DO24" s="177">
        <f>(DM24/DM$39)*100</f>
        <v>4.8536894772082126</v>
      </c>
      <c r="DP24" s="186">
        <v>89381.755819209997</v>
      </c>
      <c r="DQ24" s="183">
        <f>(DP24/DM24-1)*100</f>
        <v>3.8130953624339048</v>
      </c>
      <c r="DR24" s="182">
        <v>92565.594729420001</v>
      </c>
      <c r="DS24" s="183">
        <f>(DR24/DM24-1)*100</f>
        <v>7.5109883986011594</v>
      </c>
      <c r="DT24" s="182">
        <v>96699.459885970005</v>
      </c>
      <c r="DU24" s="183">
        <f>(DT24/DM24-1)*100</f>
        <v>12.312296381187648</v>
      </c>
      <c r="DV24" s="182">
        <v>99827.191747150006</v>
      </c>
      <c r="DW24" s="183">
        <f t="shared" si="44"/>
        <v>15.945023474058395</v>
      </c>
      <c r="DX24" s="180">
        <f>(DV24/DV$39)*100</f>
        <v>5.576140756343988</v>
      </c>
      <c r="DY24" s="186">
        <v>102884.4694386</v>
      </c>
      <c r="DZ24" s="183">
        <f>(DY24/DV24-1)*100</f>
        <v>3.0625700652721077</v>
      </c>
      <c r="EA24" s="182">
        <v>105201.4641122</v>
      </c>
      <c r="EB24" s="183">
        <f>(EA24/DV24-1)*100</f>
        <v>5.3835756280336655</v>
      </c>
      <c r="EC24" s="182">
        <v>107678.71860812001</v>
      </c>
      <c r="ED24" s="183">
        <f>(EC24/DV24-1)*100</f>
        <v>7.8651184347216185</v>
      </c>
      <c r="EE24" s="185">
        <v>109818.06469178</v>
      </c>
      <c r="EF24" s="183">
        <f t="shared" si="45"/>
        <v>10.00816788469383</v>
      </c>
      <c r="EG24" s="180">
        <f>(EE24/EE$39)*100</f>
        <v>6.0554599518191177</v>
      </c>
      <c r="EH24" s="186">
        <v>111209.61418003999</v>
      </c>
      <c r="EI24" s="183">
        <f t="shared" si="46"/>
        <v>1.2671407861407635</v>
      </c>
      <c r="EJ24" s="855">
        <v>112467.24455279</v>
      </c>
      <c r="EK24" s="177">
        <f>(EJ24/EE24-1)*100</f>
        <v>2.4123352277653831</v>
      </c>
      <c r="EL24" s="934">
        <v>114191.29508315001</v>
      </c>
      <c r="EM24" s="183">
        <f>(EL24/EE24-1)*100</f>
        <v>3.9822504645698364</v>
      </c>
      <c r="EN24" s="894">
        <v>116393.63830770001</v>
      </c>
      <c r="EO24" s="183">
        <f t="shared" si="47"/>
        <v>5.9876975927187326</v>
      </c>
      <c r="EP24" s="180">
        <f>(EN24/EN$39)*100</f>
        <v>6.3700084740380998</v>
      </c>
      <c r="EQ24" s="894">
        <v>118653.86807873</v>
      </c>
      <c r="ER24" s="177">
        <f t="shared" si="48"/>
        <v>1.9418842849939999</v>
      </c>
      <c r="ES24" s="950">
        <v>121601.74718581</v>
      </c>
      <c r="ET24" s="183">
        <f>(ES24/EN24-1)*100</f>
        <v>4.4745648936084903</v>
      </c>
      <c r="EU24" s="950">
        <v>125262.99334673</v>
      </c>
      <c r="EV24" s="177">
        <f>(EU24/EN24-1)*100</f>
        <v>7.6201372927125366</v>
      </c>
      <c r="EW24" s="950">
        <v>128322.80940445</v>
      </c>
      <c r="EX24" s="183">
        <f t="shared" si="49"/>
        <v>10.248988922585145</v>
      </c>
      <c r="EY24" s="180">
        <f>(EW24/EW$39)*100</f>
        <v>6.967682471610777</v>
      </c>
      <c r="EZ24" s="1043">
        <v>129662.53593753</v>
      </c>
      <c r="FA24" s="177">
        <f t="shared" si="50"/>
        <v>1.0440283682205065</v>
      </c>
      <c r="FB24" s="950">
        <v>131561.71468149999</v>
      </c>
      <c r="FC24" s="177">
        <f>(FB24/EW24-1)*100</f>
        <v>2.5240292759189487</v>
      </c>
      <c r="FD24" s="950">
        <v>134133.80577517999</v>
      </c>
      <c r="FE24" s="177">
        <f>(FD24/EW24-1)*100</f>
        <v>4.5284204715428267</v>
      </c>
      <c r="FF24" s="950">
        <v>136615.81739494999</v>
      </c>
      <c r="FG24" s="183">
        <f t="shared" si="51"/>
        <v>6.462614112789522</v>
      </c>
      <c r="FH24" s="180">
        <f>(FF24/FF$39)*100</f>
        <v>7.2749449902532808</v>
      </c>
      <c r="FI24" s="1156">
        <v>139230.29161622</v>
      </c>
      <c r="FJ24" s="180">
        <f t="shared" si="52"/>
        <v>1.9137419598432626</v>
      </c>
    </row>
    <row r="25" spans="1:166" ht="33" customHeight="1">
      <c r="A25" s="1355" t="s">
        <v>36</v>
      </c>
      <c r="B25" s="1356"/>
      <c r="C25" s="170" t="s">
        <v>0</v>
      </c>
      <c r="D25" s="171" t="s">
        <v>0</v>
      </c>
      <c r="E25" s="171" t="s">
        <v>1</v>
      </c>
      <c r="F25" s="172" t="s">
        <v>1</v>
      </c>
      <c r="G25" s="173" t="s">
        <v>0</v>
      </c>
      <c r="H25" s="171" t="s">
        <v>0</v>
      </c>
      <c r="I25" s="171" t="s">
        <v>1</v>
      </c>
      <c r="J25" s="174" t="s">
        <v>1</v>
      </c>
      <c r="K25" s="170" t="s">
        <v>0</v>
      </c>
      <c r="L25" s="171" t="s">
        <v>0</v>
      </c>
      <c r="M25" s="171" t="s">
        <v>1</v>
      </c>
      <c r="N25" s="172" t="s">
        <v>1</v>
      </c>
      <c r="O25" s="173" t="s">
        <v>0</v>
      </c>
      <c r="P25" s="171" t="s">
        <v>0</v>
      </c>
      <c r="Q25" s="171" t="s">
        <v>1</v>
      </c>
      <c r="R25" s="174" t="s">
        <v>1</v>
      </c>
      <c r="S25" s="170" t="s">
        <v>0</v>
      </c>
      <c r="T25" s="171" t="s">
        <v>0</v>
      </c>
      <c r="U25" s="171" t="s">
        <v>1</v>
      </c>
      <c r="V25" s="172" t="s">
        <v>1</v>
      </c>
      <c r="W25" s="173" t="s">
        <v>0</v>
      </c>
      <c r="X25" s="171" t="s">
        <v>0</v>
      </c>
      <c r="Y25" s="171" t="s">
        <v>1</v>
      </c>
      <c r="Z25" s="174" t="s">
        <v>1</v>
      </c>
      <c r="AA25" s="170" t="s">
        <v>0</v>
      </c>
      <c r="AB25" s="171" t="s">
        <v>0</v>
      </c>
      <c r="AC25" s="171" t="s">
        <v>1</v>
      </c>
      <c r="AD25" s="172" t="s">
        <v>1</v>
      </c>
      <c r="AE25" s="173" t="s">
        <v>0</v>
      </c>
      <c r="AF25" s="171" t="s">
        <v>0</v>
      </c>
      <c r="AG25" s="171" t="s">
        <v>1</v>
      </c>
      <c r="AH25" s="174" t="s">
        <v>1</v>
      </c>
      <c r="AI25" s="170" t="s">
        <v>0</v>
      </c>
      <c r="AJ25" s="171" t="s">
        <v>0</v>
      </c>
      <c r="AK25" s="171" t="s">
        <v>1</v>
      </c>
      <c r="AL25" s="172" t="s">
        <v>1</v>
      </c>
      <c r="AM25" s="173" t="s">
        <v>0</v>
      </c>
      <c r="AN25" s="171" t="s">
        <v>0</v>
      </c>
      <c r="AO25" s="171" t="s">
        <v>1</v>
      </c>
      <c r="AP25" s="174" t="s">
        <v>1</v>
      </c>
      <c r="AQ25" s="170" t="s">
        <v>0</v>
      </c>
      <c r="AR25" s="171" t="s">
        <v>0</v>
      </c>
      <c r="AS25" s="171" t="s">
        <v>1</v>
      </c>
      <c r="AT25" s="172" t="s">
        <v>1</v>
      </c>
      <c r="AU25" s="173" t="s">
        <v>0</v>
      </c>
      <c r="AV25" s="171" t="s">
        <v>0</v>
      </c>
      <c r="AW25" s="171" t="s">
        <v>1</v>
      </c>
      <c r="AX25" s="174" t="s">
        <v>1</v>
      </c>
      <c r="AY25" s="170" t="s">
        <v>0</v>
      </c>
      <c r="AZ25" s="171" t="s">
        <v>0</v>
      </c>
      <c r="BA25" s="171" t="s">
        <v>1</v>
      </c>
      <c r="BB25" s="172" t="s">
        <v>1</v>
      </c>
      <c r="BC25" s="173" t="s">
        <v>0</v>
      </c>
      <c r="BD25" s="171" t="s">
        <v>0</v>
      </c>
      <c r="BE25" s="171" t="s">
        <v>1</v>
      </c>
      <c r="BF25" s="174" t="s">
        <v>1</v>
      </c>
      <c r="BG25" s="170" t="s">
        <v>0</v>
      </c>
      <c r="BH25" s="171" t="s">
        <v>0</v>
      </c>
      <c r="BI25" s="171" t="s">
        <v>1</v>
      </c>
      <c r="BJ25" s="172" t="s">
        <v>1</v>
      </c>
      <c r="BK25" s="173" t="s">
        <v>0</v>
      </c>
      <c r="BL25" s="171" t="s">
        <v>0</v>
      </c>
      <c r="BM25" s="171" t="s">
        <v>1</v>
      </c>
      <c r="BN25" s="174" t="s">
        <v>1</v>
      </c>
      <c r="BO25" s="170" t="s">
        <v>0</v>
      </c>
      <c r="BP25" s="171" t="s">
        <v>0</v>
      </c>
      <c r="BQ25" s="171" t="s">
        <v>1</v>
      </c>
      <c r="BR25" s="172" t="s">
        <v>1</v>
      </c>
      <c r="BS25" s="173" t="s">
        <v>0</v>
      </c>
      <c r="BT25" s="187">
        <v>5.2076298300000001</v>
      </c>
      <c r="BU25" s="171" t="s">
        <v>1</v>
      </c>
      <c r="BV25" s="174" t="s">
        <v>1</v>
      </c>
      <c r="BW25" s="188">
        <v>33.988781299999999</v>
      </c>
      <c r="BX25" s="172" t="s">
        <v>1</v>
      </c>
      <c r="BY25" s="189">
        <v>203.70567249999999</v>
      </c>
      <c r="BZ25" s="171" t="s">
        <v>1</v>
      </c>
      <c r="CA25" s="189">
        <v>474.91269192999999</v>
      </c>
      <c r="CB25" s="190" t="s">
        <v>1</v>
      </c>
      <c r="CC25" s="188">
        <v>891.47399426000004</v>
      </c>
      <c r="CD25" s="191" t="s">
        <v>1</v>
      </c>
      <c r="CE25" s="191" t="s">
        <v>1</v>
      </c>
      <c r="CF25" s="192">
        <v>1282</v>
      </c>
      <c r="CG25" s="193" t="s">
        <v>1</v>
      </c>
      <c r="CH25" s="189">
        <v>1812</v>
      </c>
      <c r="CI25" s="183">
        <f>(CH25/CC25-1)*100</f>
        <v>103.25887369312613</v>
      </c>
      <c r="CJ25" s="189">
        <v>2392.7990819000001</v>
      </c>
      <c r="CK25" s="183">
        <f>(CJ25/CC25-1)*100</f>
        <v>168.4092971086867</v>
      </c>
      <c r="CL25" s="189">
        <v>2744</v>
      </c>
      <c r="CM25" s="194">
        <f>(CL25/CC25-1)*100</f>
        <v>207.80482859488859</v>
      </c>
      <c r="CN25" s="195" t="s">
        <v>1</v>
      </c>
      <c r="CO25" s="188">
        <v>2845</v>
      </c>
      <c r="CP25" s="183">
        <f>(CO25/CL25-1)*100</f>
        <v>3.6807580174927024</v>
      </c>
      <c r="CQ25" s="189">
        <v>2830.5628658599999</v>
      </c>
      <c r="CR25" s="183">
        <f>(CQ25/CL25-1)*100</f>
        <v>3.1546233913994026</v>
      </c>
      <c r="CS25" s="189">
        <v>2804</v>
      </c>
      <c r="CT25" s="183">
        <f>(CS25/CL25-1)*100</f>
        <v>2.186588921282806</v>
      </c>
      <c r="CU25" s="189">
        <v>2764.0424709200001</v>
      </c>
      <c r="CV25" s="194">
        <f>(CU25/CL25-1)*100</f>
        <v>0.73041074781341475</v>
      </c>
      <c r="CW25" s="191" t="s">
        <v>1</v>
      </c>
      <c r="CX25" s="192">
        <v>2723.0879866</v>
      </c>
      <c r="CY25" s="183">
        <f>(CX25/CU25-1)*100</f>
        <v>-1.4816879534549465</v>
      </c>
      <c r="CZ25" s="189">
        <v>2830.5628658599999</v>
      </c>
      <c r="DA25" s="183">
        <f>(CZ25/CU25-1)*100</f>
        <v>2.4066343277952207</v>
      </c>
      <c r="DB25" s="189">
        <v>2655.0911958900001</v>
      </c>
      <c r="DC25" s="183">
        <f>(DB25/CU25-1)*100</f>
        <v>-3.9417366475463789</v>
      </c>
      <c r="DD25" s="189">
        <v>2633.2661420899999</v>
      </c>
      <c r="DE25" s="194">
        <f>(DD25/CU25-1)*100</f>
        <v>-4.7313429589405658</v>
      </c>
      <c r="DF25" s="195" t="s">
        <v>1</v>
      </c>
      <c r="DG25" s="188">
        <v>2605.4386474600001</v>
      </c>
      <c r="DH25" s="183">
        <f>(DG25/DD25-1)*100</f>
        <v>-1.0567672665214634</v>
      </c>
      <c r="DI25" s="189">
        <v>2565.0900305199998</v>
      </c>
      <c r="DJ25" s="183">
        <f>(DI25/DD25-1)*100</f>
        <v>-2.5890323230256307</v>
      </c>
      <c r="DK25" s="189">
        <v>2525.6656365700001</v>
      </c>
      <c r="DL25" s="183">
        <f>(DK25/DD25-1)*100</f>
        <v>-4.0861994084121829</v>
      </c>
      <c r="DM25" s="189">
        <v>2468.1936837100002</v>
      </c>
      <c r="DN25" s="194">
        <f t="shared" si="43"/>
        <v>-6.2687343197669776</v>
      </c>
      <c r="DO25" s="191" t="s">
        <v>1</v>
      </c>
      <c r="DP25" s="192">
        <v>2410.5751625299999</v>
      </c>
      <c r="DQ25" s="183">
        <f>(DP25/DM25-1)*100</f>
        <v>-2.3344408325926991</v>
      </c>
      <c r="DR25" s="189">
        <v>2304.1451741999999</v>
      </c>
      <c r="DS25" s="183">
        <f>(DR25/DM25-1)*100</f>
        <v>-6.646500661302035</v>
      </c>
      <c r="DT25" s="189">
        <v>2227.68335299</v>
      </c>
      <c r="DU25" s="183">
        <f>(DT25/DM25-1)*100</f>
        <v>-9.7443864437122834</v>
      </c>
      <c r="DV25" s="189">
        <v>2155.8772274799999</v>
      </c>
      <c r="DW25" s="194">
        <f t="shared" si="44"/>
        <v>-12.653644577865952</v>
      </c>
      <c r="DX25" s="195" t="s">
        <v>1</v>
      </c>
      <c r="DY25" s="192">
        <v>2094.19310434</v>
      </c>
      <c r="DZ25" s="183">
        <f>(DY25/DV25-1)*100</f>
        <v>-2.8612076028142974</v>
      </c>
      <c r="EA25" s="189">
        <v>2025.2838194399999</v>
      </c>
      <c r="EB25" s="183">
        <f>(EA25/DV25-1)*100</f>
        <v>-6.0575531099537727</v>
      </c>
      <c r="EC25" s="189">
        <v>1966.99446272</v>
      </c>
      <c r="ED25" s="183">
        <f>(EC25/DV25-1)*100</f>
        <v>-8.7612950474357234</v>
      </c>
      <c r="EE25" s="188">
        <v>1898.8799729</v>
      </c>
      <c r="EF25" s="194">
        <f t="shared" si="45"/>
        <v>-11.920774119424394</v>
      </c>
      <c r="EG25" s="195" t="s">
        <v>1</v>
      </c>
      <c r="EH25" s="192">
        <v>1848.39113002</v>
      </c>
      <c r="EI25" s="183">
        <f t="shared" si="46"/>
        <v>-2.6588748947039886</v>
      </c>
      <c r="EJ25" s="856">
        <v>1784.0534691800001</v>
      </c>
      <c r="EK25" s="177">
        <f>(EJ25/EE25-1)*100</f>
        <v>-6.0470648676459016</v>
      </c>
      <c r="EL25" s="935">
        <v>1718.11252094</v>
      </c>
      <c r="EM25" s="183">
        <f>(EL25/EE25-1)*100</f>
        <v>-9.5196881603806247</v>
      </c>
      <c r="EN25" s="895">
        <v>1651.8492161300001</v>
      </c>
      <c r="EO25" s="194">
        <f t="shared" si="47"/>
        <v>-13.009287595609875</v>
      </c>
      <c r="EP25" s="195" t="s">
        <v>1</v>
      </c>
      <c r="EQ25" s="895">
        <v>1580.67818207</v>
      </c>
      <c r="ER25" s="177">
        <f t="shared" si="48"/>
        <v>-4.3085672327127789</v>
      </c>
      <c r="ES25" s="951">
        <v>1517.86468003</v>
      </c>
      <c r="ET25" s="183">
        <f>(ES25/EN25-1)*100</f>
        <v>-8.111184410275829</v>
      </c>
      <c r="EU25" s="951">
        <v>1470.0004269799999</v>
      </c>
      <c r="EV25" s="177">
        <f>(EU25/EN25-1)*100</f>
        <v>-11.00880076548637</v>
      </c>
      <c r="EW25" s="951">
        <v>1414.50153331</v>
      </c>
      <c r="EX25" s="194">
        <f>(EW25/EN25-1)*100</f>
        <v>-14.368604622161884</v>
      </c>
      <c r="EY25" s="195" t="s">
        <v>1</v>
      </c>
      <c r="EZ25" s="1044">
        <v>1349.07672946</v>
      </c>
      <c r="FA25" s="177">
        <f t="shared" si="50"/>
        <v>-4.6252904156917296</v>
      </c>
      <c r="FB25" s="951">
        <v>1319.68495861</v>
      </c>
      <c r="FC25" s="177">
        <f>(FB25/EW25-1)*100</f>
        <v>-6.7031793509707116</v>
      </c>
      <c r="FD25" s="951">
        <v>1397.25704034</v>
      </c>
      <c r="FE25" s="177">
        <f>(FD25/EW25-1)*100</f>
        <v>-1.2191215466304306</v>
      </c>
      <c r="FF25" s="951">
        <v>1587.71592452</v>
      </c>
      <c r="FG25" s="194">
        <f>(FF25/EW25-1)*100</f>
        <v>12.245613534590527</v>
      </c>
      <c r="FH25" s="195" t="s">
        <v>1</v>
      </c>
      <c r="FI25" s="1157">
        <v>1798.29458241</v>
      </c>
      <c r="FJ25" s="180">
        <f t="shared" si="52"/>
        <v>13.262993375446698</v>
      </c>
    </row>
    <row r="26" spans="1:166" ht="20.100000000000001" customHeight="1">
      <c r="A26" s="1342" t="s">
        <v>37</v>
      </c>
      <c r="B26" s="1343"/>
      <c r="C26" s="196">
        <v>6264.7</v>
      </c>
      <c r="D26" s="197">
        <v>370075</v>
      </c>
      <c r="E26" s="198">
        <v>11.8</v>
      </c>
      <c r="F26" s="199" t="s">
        <v>113</v>
      </c>
      <c r="G26" s="200">
        <v>6449.3</v>
      </c>
      <c r="H26" s="197">
        <v>411199</v>
      </c>
      <c r="I26" s="201" t="s">
        <v>113</v>
      </c>
      <c r="J26" s="202" t="s">
        <v>113</v>
      </c>
      <c r="K26" s="196">
        <v>6553.1</v>
      </c>
      <c r="L26" s="197">
        <v>443387</v>
      </c>
      <c r="M26" s="198">
        <f t="shared" ref="M26:M33" si="53">(L26/H26-1)*100</f>
        <v>7.8278400482491461</v>
      </c>
      <c r="N26" s="199" t="s">
        <v>113</v>
      </c>
      <c r="O26" s="200">
        <v>6652.2</v>
      </c>
      <c r="P26" s="197">
        <v>485361</v>
      </c>
      <c r="Q26" s="198">
        <f t="shared" ref="Q26:Q34" si="54">(P26/L26-1)*100</f>
        <v>9.4666735831226525</v>
      </c>
      <c r="R26" s="202" t="s">
        <v>113</v>
      </c>
      <c r="S26" s="203">
        <v>6724.5</v>
      </c>
      <c r="T26" s="204">
        <v>553121</v>
      </c>
      <c r="U26" s="205">
        <f t="shared" ref="U26:U34" si="55">(T26/P26-1)*100</f>
        <v>13.960742622501598</v>
      </c>
      <c r="V26" s="206" t="s">
        <v>113</v>
      </c>
      <c r="W26" s="207">
        <v>6799.6</v>
      </c>
      <c r="X26" s="208">
        <v>644963</v>
      </c>
      <c r="Y26" s="209">
        <f t="shared" ref="Y26:Y39" si="56">(X26/T26-1)*100</f>
        <v>16.604323466293991</v>
      </c>
      <c r="Z26" s="210" t="s">
        <v>113</v>
      </c>
      <c r="AA26" s="211">
        <v>6104.2</v>
      </c>
      <c r="AB26" s="208">
        <v>647362</v>
      </c>
      <c r="AC26" s="209">
        <f t="shared" ref="AC26:AC39" si="57">(AB26/X26-1)*100</f>
        <v>0.37195932169753476</v>
      </c>
      <c r="AD26" s="212" t="s">
        <v>113</v>
      </c>
      <c r="AE26" s="207">
        <v>6009.6</v>
      </c>
      <c r="AF26" s="208">
        <v>701063</v>
      </c>
      <c r="AG26" s="209">
        <f t="shared" ref="AG26:AG39" si="58">(AF26/AB26-1)*100</f>
        <v>8.295358701931832</v>
      </c>
      <c r="AH26" s="210" t="s">
        <v>113</v>
      </c>
      <c r="AI26" s="211">
        <v>5901.9</v>
      </c>
      <c r="AJ26" s="208">
        <v>724402</v>
      </c>
      <c r="AK26" s="209">
        <f t="shared" ref="AK26:AK39" si="59">(AJ26/AF26-1)*100</f>
        <v>3.3290874001338011</v>
      </c>
      <c r="AL26" s="212" t="s">
        <v>113</v>
      </c>
      <c r="AM26" s="213">
        <v>5662.5</v>
      </c>
      <c r="AN26" s="208">
        <v>721450</v>
      </c>
      <c r="AO26" s="209">
        <f t="shared" ref="AO26:AO39" si="60">(AN26/AJ26-1)*100</f>
        <v>-0.40750853807692833</v>
      </c>
      <c r="AP26" s="210" t="s">
        <v>113</v>
      </c>
      <c r="AQ26" s="211">
        <v>5546.4</v>
      </c>
      <c r="AR26" s="208">
        <v>745413</v>
      </c>
      <c r="AS26" s="209">
        <f t="shared" ref="AS26:AS39" si="61">(AR26/AN26-1)*100</f>
        <v>3.3215053018227136</v>
      </c>
      <c r="AT26" s="212" t="s">
        <v>113</v>
      </c>
      <c r="AU26" s="207">
        <v>5472.8</v>
      </c>
      <c r="AV26" s="208">
        <v>759221</v>
      </c>
      <c r="AW26" s="209">
        <f t="shared" ref="AW26:AW39" si="62">(AV26/AR26-1)*100</f>
        <v>1.8523959201140805</v>
      </c>
      <c r="AX26" s="210" t="s">
        <v>113</v>
      </c>
      <c r="AY26" s="214">
        <v>5223.7</v>
      </c>
      <c r="AZ26" s="215">
        <v>726483</v>
      </c>
      <c r="BA26" s="216">
        <f t="shared" ref="BA26:BA39" si="63">(AZ26/AV26-1)*100</f>
        <v>-4.3120514316648206</v>
      </c>
      <c r="BB26" s="217" t="s">
        <v>113</v>
      </c>
      <c r="BC26" s="218">
        <v>4892.1000000000004</v>
      </c>
      <c r="BD26" s="215">
        <v>672000</v>
      </c>
      <c r="BE26" s="216">
        <f t="shared" ref="BE26:BE39" si="64">(BD26/AZ26-1)*100</f>
        <v>-7.499556080458869</v>
      </c>
      <c r="BF26" s="219" t="s">
        <v>113</v>
      </c>
      <c r="BG26" s="214">
        <v>4485</v>
      </c>
      <c r="BH26" s="215">
        <v>605947</v>
      </c>
      <c r="BI26" s="216">
        <f t="shared" ref="BI26:BI39" si="65">(BH26/BD26-1)*100</f>
        <v>-9.8293154761904802</v>
      </c>
      <c r="BJ26" s="217" t="s">
        <v>113</v>
      </c>
      <c r="BK26" s="218">
        <v>4115.7</v>
      </c>
      <c r="BL26" s="215">
        <v>550994</v>
      </c>
      <c r="BM26" s="205">
        <f t="shared" ref="BM26:BM39" si="66">(BL26/BH26-1)*100</f>
        <v>-9.0689449737353272</v>
      </c>
      <c r="BN26" s="220" t="s">
        <v>113</v>
      </c>
      <c r="BO26" s="221">
        <v>3711</v>
      </c>
      <c r="BP26" s="204">
        <v>485906</v>
      </c>
      <c r="BQ26" s="205">
        <f t="shared" ref="BQ26:BQ39" si="67">(BP26/BL26-1)*100</f>
        <v>-11.812832807616779</v>
      </c>
      <c r="BR26" s="206" t="s">
        <v>113</v>
      </c>
      <c r="BS26" s="213">
        <v>3398.9</v>
      </c>
      <c r="BT26" s="204">
        <v>436327</v>
      </c>
      <c r="BU26" s="205">
        <f t="shared" ref="BU26:BU39" si="68">(BT26/BP26-1)*100</f>
        <v>-10.203413829012199</v>
      </c>
      <c r="BV26" s="220" t="s">
        <v>113</v>
      </c>
      <c r="BW26" s="222">
        <v>426581</v>
      </c>
      <c r="BX26" s="205">
        <f>(BW26/BT26-1)*100</f>
        <v>-2.2336458665175418</v>
      </c>
      <c r="BY26" s="204">
        <v>415449.2</v>
      </c>
      <c r="BZ26" s="223">
        <f>(BY26/BT26-1)*100</f>
        <v>-4.7848975653580927</v>
      </c>
      <c r="CA26" s="204">
        <v>408972.30723121</v>
      </c>
      <c r="CB26" s="223">
        <f>(CA26/BT26-1)*100</f>
        <v>-6.2693101203432295</v>
      </c>
      <c r="CC26" s="222">
        <v>395903.57507403003</v>
      </c>
      <c r="CD26" s="205">
        <f t="shared" ref="CD26:CD39" si="69">(CC26/BT26-1)*100</f>
        <v>-9.2644793757823756</v>
      </c>
      <c r="CE26" s="205"/>
      <c r="CF26" s="224">
        <v>383474.32398450997</v>
      </c>
      <c r="CG26" s="205">
        <f>(CF26/CC26-1)*100</f>
        <v>-3.139464221103816</v>
      </c>
      <c r="CH26" s="204">
        <v>372079</v>
      </c>
      <c r="CI26" s="205">
        <f>(CH26/CC26-1)*100</f>
        <v>-6.0177721480729414</v>
      </c>
      <c r="CJ26" s="204">
        <v>363363.5024</v>
      </c>
      <c r="CK26" s="223">
        <f>(CJ26/CC26-1)*100</f>
        <v>-8.2191914200182126</v>
      </c>
      <c r="CL26" s="204">
        <v>348775</v>
      </c>
      <c r="CM26" s="205">
        <f t="shared" ref="CM26:CM39" si="70">(CL26/CC26-1)*100</f>
        <v>-11.904053926569736</v>
      </c>
      <c r="CN26" s="220" t="s">
        <v>113</v>
      </c>
      <c r="CO26" s="222">
        <v>337931</v>
      </c>
      <c r="CP26" s="205">
        <f>(CO26/CL26-1)*100</f>
        <v>-3.1091678015912838</v>
      </c>
      <c r="CQ26" s="204">
        <v>325293.65146000002</v>
      </c>
      <c r="CR26" s="223">
        <f>(CQ26/CL26-1)*100</f>
        <v>-6.7325205476309824</v>
      </c>
      <c r="CS26" s="204">
        <v>315206</v>
      </c>
      <c r="CT26" s="223">
        <f>(CS26/CL26-1)*100</f>
        <v>-9.6248297613074296</v>
      </c>
      <c r="CU26" s="204">
        <v>300137.49663473002</v>
      </c>
      <c r="CV26" s="205">
        <f t="shared" ref="CV26:CV39" si="71">(CU26/CL26-1)*100</f>
        <v>-13.945237865463401</v>
      </c>
      <c r="CW26" s="206" t="s">
        <v>113</v>
      </c>
      <c r="CX26" s="224">
        <v>289810</v>
      </c>
      <c r="CY26" s="223">
        <f>(CX26/CU26-1)*100</f>
        <v>-3.4409218276710951</v>
      </c>
      <c r="CZ26" s="204">
        <v>277271</v>
      </c>
      <c r="DA26" s="223">
        <f>(CZ26/CU26-1)*100</f>
        <v>-7.6186737382429541</v>
      </c>
      <c r="DB26" s="204">
        <v>267208.19264423999</v>
      </c>
      <c r="DC26" s="223">
        <f>(DB26/CU26-1)*100</f>
        <v>-10.97140622538253</v>
      </c>
      <c r="DD26" s="204">
        <v>253473</v>
      </c>
      <c r="DE26" s="205">
        <f t="shared" ref="DE26:DE39" si="72">(DD26/CU26-1)*100</f>
        <v>-15.547706353905234</v>
      </c>
      <c r="DF26" s="220" t="s">
        <v>113</v>
      </c>
      <c r="DG26" s="222">
        <v>244546.83058901</v>
      </c>
      <c r="DH26" s="223">
        <f>(DG26/DD26-1)*100</f>
        <v>-3.5215464412343689</v>
      </c>
      <c r="DI26" s="204">
        <v>233675.70142728</v>
      </c>
      <c r="DJ26" s="223">
        <f>(DI26/DD26-1)*100</f>
        <v>-7.8104171145329087</v>
      </c>
      <c r="DK26" s="204">
        <v>225886.88511733999</v>
      </c>
      <c r="DL26" s="223">
        <f>(DK26/DD26-1)*100</f>
        <v>-10.88325576399065</v>
      </c>
      <c r="DM26" s="204">
        <v>213554.89345205002</v>
      </c>
      <c r="DN26" s="205">
        <f t="shared" si="43"/>
        <v>-15.748464944175511</v>
      </c>
      <c r="DO26" s="206" t="s">
        <v>113</v>
      </c>
      <c r="DP26" s="224">
        <v>205736.61024662</v>
      </c>
      <c r="DQ26" s="223">
        <f>(DP26/DM26-1)*100</f>
        <v>-3.6610180544448534</v>
      </c>
      <c r="DR26" s="204">
        <v>196576.66887754999</v>
      </c>
      <c r="DS26" s="223">
        <f>(DR26/DM26-1)*100</f>
        <v>-7.9502858960767364</v>
      </c>
      <c r="DT26" s="204">
        <v>189911.14639049998</v>
      </c>
      <c r="DU26" s="223">
        <f>(DT26/DM26-1)*100</f>
        <v>-11.0715079759382</v>
      </c>
      <c r="DV26" s="204">
        <v>180714.01646991001</v>
      </c>
      <c r="DW26" s="205">
        <f t="shared" si="44"/>
        <v>-15.378189865508208</v>
      </c>
      <c r="DX26" s="220" t="s">
        <v>113</v>
      </c>
      <c r="DY26" s="224">
        <v>174074.19207166001</v>
      </c>
      <c r="DZ26" s="223">
        <f>(DY26/DV26-1)*100</f>
        <v>-3.6742166036443424</v>
      </c>
      <c r="EA26" s="204">
        <v>166682.74809889001</v>
      </c>
      <c r="EB26" s="223">
        <f>(EA26/DV26-1)*100</f>
        <v>-7.7643497970486974</v>
      </c>
      <c r="EC26" s="204">
        <v>161255.40531331001</v>
      </c>
      <c r="ED26" s="223">
        <f>(EC26/DV26-1)*100</f>
        <v>-10.767626959273514</v>
      </c>
      <c r="EE26" s="222">
        <v>154190.90417421999</v>
      </c>
      <c r="EF26" s="205">
        <f t="shared" si="45"/>
        <v>-14.676842900067067</v>
      </c>
      <c r="EG26" s="220" t="s">
        <v>84</v>
      </c>
      <c r="EH26" s="224">
        <v>149082.21819539001</v>
      </c>
      <c r="EI26" s="223">
        <f t="shared" si="46"/>
        <v>-3.3132213642496633</v>
      </c>
      <c r="EJ26" s="857">
        <v>143029.21290968001</v>
      </c>
      <c r="EK26" s="205">
        <f>(EJ26/EE26-1)*100</f>
        <v>-7.2388778860317249</v>
      </c>
      <c r="EL26" s="936">
        <v>138447.74725146999</v>
      </c>
      <c r="EM26" s="223">
        <f>(EL26/EE26-1)*100</f>
        <v>-10.210172258255801</v>
      </c>
      <c r="EN26" s="896">
        <v>132403.76683440001</v>
      </c>
      <c r="EO26" s="205">
        <f t="shared" si="47"/>
        <v>-14.129975731384736</v>
      </c>
      <c r="EP26" s="220" t="s">
        <v>84</v>
      </c>
      <c r="EQ26" s="896">
        <v>127831.8740841</v>
      </c>
      <c r="ER26" s="205">
        <f>(EQ26/EN26-1)*100</f>
        <v>-3.4529929620644162</v>
      </c>
      <c r="ES26" s="952">
        <v>122705.49872945</v>
      </c>
      <c r="ET26" s="223">
        <f>(ES26/EN26-1)*100</f>
        <v>-7.324767517437647</v>
      </c>
      <c r="EU26" s="952">
        <v>119082.85298934</v>
      </c>
      <c r="EV26" s="205">
        <f>(EU26/EN26-1)*100</f>
        <v>-10.060826941366962</v>
      </c>
      <c r="EW26" s="952">
        <v>113921.88342504999</v>
      </c>
      <c r="EX26" s="205">
        <f t="shared" si="49"/>
        <v>-13.958729310523065</v>
      </c>
      <c r="EY26" s="220" t="s">
        <v>2</v>
      </c>
      <c r="EZ26" s="1045">
        <v>109279.89948402</v>
      </c>
      <c r="FA26" s="205">
        <f>(EZ26/EW26-1)*100</f>
        <v>-4.0747078625012261</v>
      </c>
      <c r="FB26" s="952">
        <v>104439.56790153999</v>
      </c>
      <c r="FC26" s="205">
        <f>(FB26/EW26-1)*100</f>
        <v>-8.323524189054055</v>
      </c>
      <c r="FD26" s="952">
        <v>100943.21054355</v>
      </c>
      <c r="FE26" s="205">
        <f>(FD26/EW26-1)*100</f>
        <v>-11.392607365062357</v>
      </c>
      <c r="FF26" s="952">
        <v>96730.15058324</v>
      </c>
      <c r="FG26" s="205">
        <f t="shared" ref="FG26:FG29" si="73">(FF26/EW26-1)*100</f>
        <v>-15.090808126535716</v>
      </c>
      <c r="FH26" s="220" t="s">
        <v>2</v>
      </c>
      <c r="FI26" s="1158">
        <v>93730.987304709997</v>
      </c>
      <c r="FJ26" s="1122">
        <f>(FI26/FF26-1)*100</f>
        <v>-3.1005464795065163</v>
      </c>
    </row>
    <row r="27" spans="1:166" ht="20.100000000000001" customHeight="1">
      <c r="A27" s="1344"/>
      <c r="B27" s="1345"/>
      <c r="C27" s="225">
        <v>6223.4</v>
      </c>
      <c r="D27" s="226">
        <v>335087</v>
      </c>
      <c r="E27" s="227">
        <v>12.4</v>
      </c>
      <c r="F27" s="228">
        <f>(D27/D$39)*100</f>
        <v>31.345544008007408</v>
      </c>
      <c r="G27" s="229">
        <v>6405</v>
      </c>
      <c r="H27" s="226">
        <v>372680</v>
      </c>
      <c r="I27" s="227">
        <f t="shared" ref="I27:I34" si="74">(H27/D27-1)*100</f>
        <v>11.218877485548528</v>
      </c>
      <c r="J27" s="230">
        <f>(H27/H$39)*100</f>
        <v>31.499603592516774</v>
      </c>
      <c r="K27" s="225">
        <v>6506.3</v>
      </c>
      <c r="L27" s="226">
        <v>400438</v>
      </c>
      <c r="M27" s="227">
        <f t="shared" si="53"/>
        <v>7.4482129440807121</v>
      </c>
      <c r="N27" s="228">
        <f>(L27/L$39)*100</f>
        <v>31.520524179709764</v>
      </c>
      <c r="O27" s="229">
        <v>6600.7</v>
      </c>
      <c r="P27" s="226">
        <v>435942</v>
      </c>
      <c r="Q27" s="227">
        <f t="shared" si="54"/>
        <v>8.8662914109050703</v>
      </c>
      <c r="R27" s="230">
        <f>(P27/P$39)*100</f>
        <v>32.87394182347964</v>
      </c>
      <c r="S27" s="231">
        <v>6665.3</v>
      </c>
      <c r="T27" s="232">
        <v>491695</v>
      </c>
      <c r="U27" s="194">
        <f t="shared" si="55"/>
        <v>12.789086621614798</v>
      </c>
      <c r="V27" s="194">
        <f>(T27/T$39)*100</f>
        <v>34.813617452724657</v>
      </c>
      <c r="W27" s="233">
        <v>6734</v>
      </c>
      <c r="X27" s="234">
        <v>570034</v>
      </c>
      <c r="Y27" s="235">
        <f t="shared" si="56"/>
        <v>15.932437791720467</v>
      </c>
      <c r="Z27" s="236">
        <f>(X27/X$39)*100</f>
        <v>37.698641805564648</v>
      </c>
      <c r="AA27" s="237">
        <v>6043</v>
      </c>
      <c r="AB27" s="234">
        <v>572466</v>
      </c>
      <c r="AC27" s="235">
        <f t="shared" si="57"/>
        <v>0.42664121789226517</v>
      </c>
      <c r="AD27" s="235">
        <f>(AB27/AB$39)*100</f>
        <v>35.931767640407408</v>
      </c>
      <c r="AE27" s="233">
        <v>5948</v>
      </c>
      <c r="AF27" s="234">
        <v>624509</v>
      </c>
      <c r="AG27" s="235">
        <f t="shared" si="58"/>
        <v>9.0910202527311625</v>
      </c>
      <c r="AH27" s="236">
        <f>(AF27/AF$39)*100</f>
        <v>37.810875692104631</v>
      </c>
      <c r="AI27" s="237">
        <v>5841.4</v>
      </c>
      <c r="AJ27" s="234">
        <v>648742</v>
      </c>
      <c r="AK27" s="235">
        <f t="shared" si="59"/>
        <v>3.8803283859800253</v>
      </c>
      <c r="AL27" s="235">
        <f>(AJ27/AJ$39)*100</f>
        <v>38.558010685232588</v>
      </c>
      <c r="AM27" s="238">
        <v>5603.1</v>
      </c>
      <c r="AN27" s="234">
        <v>646121</v>
      </c>
      <c r="AO27" s="235">
        <f t="shared" si="60"/>
        <v>-0.40401268917381605</v>
      </c>
      <c r="AP27" s="236">
        <f>(AN27/AN$39)*100</f>
        <v>37.590744867148004</v>
      </c>
      <c r="AQ27" s="237">
        <v>5485</v>
      </c>
      <c r="AR27" s="234">
        <v>669742</v>
      </c>
      <c r="AS27" s="235">
        <f t="shared" si="61"/>
        <v>3.655816789734434</v>
      </c>
      <c r="AT27" s="235">
        <f>(AR27/AR$39)*100</f>
        <v>37.171275182833796</v>
      </c>
      <c r="AU27" s="233">
        <v>5407.3</v>
      </c>
      <c r="AV27" s="234">
        <v>683131</v>
      </c>
      <c r="AW27" s="235">
        <f t="shared" si="62"/>
        <v>1.999128022432517</v>
      </c>
      <c r="AX27" s="236">
        <f>(AV27/AV$39)*100</f>
        <v>37.239008967265391</v>
      </c>
      <c r="AY27" s="239">
        <v>5156.8</v>
      </c>
      <c r="AZ27" s="240">
        <v>656524</v>
      </c>
      <c r="BA27" s="241">
        <f t="shared" si="63"/>
        <v>-3.8948605757900046</v>
      </c>
      <c r="BB27" s="242">
        <f>(AZ27/AZ$39)*100</f>
        <v>35.616387821973397</v>
      </c>
      <c r="BC27" s="243">
        <v>4818.3999999999996</v>
      </c>
      <c r="BD27" s="240">
        <v>605289</v>
      </c>
      <c r="BE27" s="241">
        <f t="shared" si="64"/>
        <v>-7.8039797478843154</v>
      </c>
      <c r="BF27" s="244">
        <f>(BD27/BD$39)*100</f>
        <v>33.00570589762102</v>
      </c>
      <c r="BG27" s="239">
        <v>4400.8</v>
      </c>
      <c r="BH27" s="240">
        <v>541328</v>
      </c>
      <c r="BI27" s="241">
        <f t="shared" si="65"/>
        <v>-10.567018399475291</v>
      </c>
      <c r="BJ27" s="242">
        <f>(BH27/BH$39)*100</f>
        <v>29.590272721508331</v>
      </c>
      <c r="BK27" s="243">
        <v>4085.4</v>
      </c>
      <c r="BL27" s="240">
        <v>501235</v>
      </c>
      <c r="BM27" s="245">
        <f t="shared" si="66"/>
        <v>-7.4064153341412258</v>
      </c>
      <c r="BN27" s="246">
        <f>(BL27/BL$39)*100</f>
        <v>27.340185357003961</v>
      </c>
      <c r="BO27" s="237">
        <v>3681.4</v>
      </c>
      <c r="BP27" s="232">
        <v>439247</v>
      </c>
      <c r="BQ27" s="245">
        <f t="shared" si="67"/>
        <v>-12.367053378155957</v>
      </c>
      <c r="BR27" s="194">
        <f>(BP27/BP$39)*100</f>
        <v>23.926311457200487</v>
      </c>
      <c r="BS27" s="233">
        <v>3369.5</v>
      </c>
      <c r="BT27" s="232">
        <v>391382</v>
      </c>
      <c r="BU27" s="245">
        <f t="shared" si="68"/>
        <v>-10.897057919576003</v>
      </c>
      <c r="BV27" s="246">
        <f>(BT27/BT$39)*100</f>
        <v>21.856275080147519</v>
      </c>
      <c r="BW27" s="247">
        <v>382076</v>
      </c>
      <c r="BX27" s="194">
        <f>(BW27/BT27-1)*100</f>
        <v>-2.3777281530576233</v>
      </c>
      <c r="BY27" s="232">
        <v>371292</v>
      </c>
      <c r="BZ27" s="245">
        <f>(BY27/BT27-1)*100</f>
        <v>-5.1330924774261488</v>
      </c>
      <c r="CA27" s="232">
        <v>362990</v>
      </c>
      <c r="CB27" s="245">
        <f>(CA27/BT27-1)*100</f>
        <v>-7.2542937590384877</v>
      </c>
      <c r="CC27" s="247">
        <v>350728</v>
      </c>
      <c r="CD27" s="245">
        <f t="shared" si="69"/>
        <v>-10.387294254717894</v>
      </c>
      <c r="CE27" s="194">
        <f>(CC27/CC$39)*100</f>
        <v>19.602498889861899</v>
      </c>
      <c r="CF27" s="248">
        <v>325568.27028</v>
      </c>
      <c r="CG27" s="245">
        <f>(CF27/CC27-1)*100</f>
        <v>-7.1735731735133808</v>
      </c>
      <c r="CH27" s="232">
        <v>314947.84875</v>
      </c>
      <c r="CI27" s="245">
        <f>(CH27/CC27-1)*100</f>
        <v>-10.201680860952077</v>
      </c>
      <c r="CJ27" s="232">
        <v>306766.21068999998</v>
      </c>
      <c r="CK27" s="245">
        <f>(CJ27/CC27-1)*100</f>
        <v>-12.534439597066683</v>
      </c>
      <c r="CL27" s="232">
        <v>293253.92343999998</v>
      </c>
      <c r="CM27" s="245">
        <f t="shared" si="70"/>
        <v>-16.38707960584841</v>
      </c>
      <c r="CN27" s="246">
        <f>(CL27/CL$39)*100</f>
        <v>16.506175037297297</v>
      </c>
      <c r="CO27" s="247">
        <v>282720.78726999997</v>
      </c>
      <c r="CP27" s="245">
        <f>(CO27/CL27-1)*100</f>
        <v>-3.5918142360864658</v>
      </c>
      <c r="CQ27" s="232">
        <v>271145.55975999997</v>
      </c>
      <c r="CR27" s="245">
        <f>(CQ27/CL27-1)*100</f>
        <v>-7.5389830835540073</v>
      </c>
      <c r="CS27" s="232">
        <v>261843.90343999999</v>
      </c>
      <c r="CT27" s="245">
        <f>(CS27/CL27-1)*100</f>
        <v>-10.710860960203494</v>
      </c>
      <c r="CU27" s="232">
        <v>248465.55043999999</v>
      </c>
      <c r="CV27" s="245">
        <f t="shared" si="71"/>
        <v>-15.272898133676204</v>
      </c>
      <c r="CW27" s="194">
        <f>(CU27/CU$39)*100</f>
        <v>14.189485403074242</v>
      </c>
      <c r="CX27" s="248">
        <v>239211</v>
      </c>
      <c r="CY27" s="245">
        <f>(CX27/CU27-1)*100</f>
        <v>-3.7246815196760208</v>
      </c>
      <c r="CZ27" s="232">
        <v>228692.86489</v>
      </c>
      <c r="DA27" s="245">
        <f>(CZ27/CU27-1)*100</f>
        <v>-7.9579183170403915</v>
      </c>
      <c r="DB27" s="232">
        <v>220461.54308999999</v>
      </c>
      <c r="DC27" s="245">
        <f>(DB27/CU27-1)*100</f>
        <v>-11.270780718054707</v>
      </c>
      <c r="DD27" s="232">
        <v>208788.56479999999</v>
      </c>
      <c r="DE27" s="245">
        <f t="shared" si="72"/>
        <v>-15.96880757502891</v>
      </c>
      <c r="DF27" s="246">
        <f>(DD27/DD$39)*100</f>
        <v>11.858271056837504</v>
      </c>
      <c r="DG27" s="247">
        <v>200984.58739999999</v>
      </c>
      <c r="DH27" s="245">
        <f>(DG27/DD27-1)*100</f>
        <v>-3.7377417711911054</v>
      </c>
      <c r="DI27" s="232">
        <v>192114.94195000001</v>
      </c>
      <c r="DJ27" s="245">
        <f>(DI27/DD27-1)*100</f>
        <v>-7.9858889139698626</v>
      </c>
      <c r="DK27" s="232">
        <v>185613.80922545001</v>
      </c>
      <c r="DL27" s="245">
        <f>(DK27/DD27-1)*100</f>
        <v>-11.099628754452739</v>
      </c>
      <c r="DM27" s="232">
        <v>175434.51093480003</v>
      </c>
      <c r="DN27" s="245">
        <f t="shared" si="43"/>
        <v>-15.975038622038539</v>
      </c>
      <c r="DO27" s="194">
        <f>(DM27/DM$39)*100</f>
        <v>9.8898630429381065</v>
      </c>
      <c r="DP27" s="248">
        <v>169000.26983835999</v>
      </c>
      <c r="DQ27" s="245">
        <f>(DP27/DM27-1)*100</f>
        <v>-3.6676028349013401</v>
      </c>
      <c r="DR27" s="232">
        <v>161988.55867355</v>
      </c>
      <c r="DS27" s="245">
        <f>(DR27/DM27-1)*100</f>
        <v>-7.6643712742740728</v>
      </c>
      <c r="DT27" s="232">
        <v>156663.40647876001</v>
      </c>
      <c r="DU27" s="245">
        <f>(DT27/DM27-1)*100</f>
        <v>-10.699778712876096</v>
      </c>
      <c r="DV27" s="232">
        <v>149510.89713961</v>
      </c>
      <c r="DW27" s="245">
        <f t="shared" si="44"/>
        <v>-14.776803980617304</v>
      </c>
      <c r="DX27" s="246">
        <f>(DV27/DV$39)*100</f>
        <v>8.3513699270372843</v>
      </c>
      <c r="DY27" s="248">
        <v>144186.33074566998</v>
      </c>
      <c r="DZ27" s="245">
        <f>(DY27/DV27-1)*100</f>
        <v>-3.5613232853308641</v>
      </c>
      <c r="EA27" s="232">
        <v>138324.57014375998</v>
      </c>
      <c r="EB27" s="245">
        <f>(EA27/DV27-1)*100</f>
        <v>-7.4819476104169613</v>
      </c>
      <c r="EC27" s="232">
        <v>134056.50878</v>
      </c>
      <c r="ED27" s="245">
        <f>(EC27/DV27-1)*100</f>
        <v>-10.336630075317533</v>
      </c>
      <c r="EE27" s="247">
        <v>128320.08096307</v>
      </c>
      <c r="EF27" s="245">
        <f t="shared" si="45"/>
        <v>-14.173425871929911</v>
      </c>
      <c r="EG27" s="246">
        <f>(EE27/EE$39)*100</f>
        <v>7.0756766062753158</v>
      </c>
      <c r="EH27" s="248">
        <v>124105.62861574</v>
      </c>
      <c r="EI27" s="245">
        <f t="shared" si="46"/>
        <v>-3.2843279989379748</v>
      </c>
      <c r="EJ27" s="858">
        <v>119426.27330905999</v>
      </c>
      <c r="EK27" s="194">
        <f>(EJ27/EE27-1)*100</f>
        <v>-6.9309554570571086</v>
      </c>
      <c r="EL27" s="937">
        <v>115780.12779</v>
      </c>
      <c r="EM27" s="245">
        <f>(EL27/EE27-1)*100</f>
        <v>-9.7724012321025118</v>
      </c>
      <c r="EN27" s="897">
        <v>110873.11751</v>
      </c>
      <c r="EO27" s="245">
        <f t="shared" si="47"/>
        <v>-13.596440496395235</v>
      </c>
      <c r="EP27" s="246">
        <f>(EN27/EN$39)*100</f>
        <v>6.0678805848016806</v>
      </c>
      <c r="EQ27" s="897">
        <v>107084.70534</v>
      </c>
      <c r="ER27" s="194">
        <f t="shared" si="48"/>
        <v>-3.416889734031614</v>
      </c>
      <c r="ES27" s="953">
        <v>102971.77179</v>
      </c>
      <c r="ET27" s="245">
        <f>(ES27/EN27-1)*100</f>
        <v>-7.1264756484251901</v>
      </c>
      <c r="EU27" s="953">
        <v>99820.677060000002</v>
      </c>
      <c r="EV27" s="194">
        <f>(EU27/EN27-1)*100</f>
        <v>-9.9685484617162867</v>
      </c>
      <c r="EW27" s="953">
        <v>95559.136809999996</v>
      </c>
      <c r="EX27" s="245">
        <f t="shared" si="49"/>
        <v>-13.812167497336569</v>
      </c>
      <c r="EY27" s="246">
        <f>(EW27/EW$39)*100</f>
        <v>5.1886778791970833</v>
      </c>
      <c r="EZ27" s="1046">
        <v>91718.227050000001</v>
      </c>
      <c r="FA27" s="194">
        <f t="shared" ref="FA27" si="75">(EZ27/EW27-1)*100</f>
        <v>-4.0194060852986375</v>
      </c>
      <c r="FB27" s="953">
        <v>87840.433569999994</v>
      </c>
      <c r="FC27" s="194">
        <f>(FB27/EW27-1)*100</f>
        <v>-8.0774099658801664</v>
      </c>
      <c r="FD27" s="953">
        <v>84900.714739999996</v>
      </c>
      <c r="FE27" s="194">
        <f>(FD27/EW27-1)*100</f>
        <v>-11.153744608631321</v>
      </c>
      <c r="FF27" s="953">
        <v>81327.686459999997</v>
      </c>
      <c r="FG27" s="245">
        <f t="shared" si="73"/>
        <v>-14.892820116506867</v>
      </c>
      <c r="FH27" s="246">
        <f>(FF27/FF$39)*100</f>
        <v>4.3307902149472266</v>
      </c>
      <c r="FI27" s="1159">
        <v>78541.244678000003</v>
      </c>
      <c r="FJ27" s="246">
        <f t="shared" ref="FJ27" si="76">(FI27/FF27-1)*100</f>
        <v>-3.426190886876479</v>
      </c>
    </row>
    <row r="28" spans="1:166" ht="20.100000000000001" customHeight="1">
      <c r="A28" s="1346" t="s">
        <v>38</v>
      </c>
      <c r="B28" s="1347"/>
      <c r="C28" s="249">
        <v>101.2</v>
      </c>
      <c r="D28" s="250">
        <v>17734</v>
      </c>
      <c r="E28" s="251">
        <v>-2.1</v>
      </c>
      <c r="F28" s="252" t="s">
        <v>113</v>
      </c>
      <c r="G28" s="253">
        <v>101.1</v>
      </c>
      <c r="H28" s="250">
        <v>18356</v>
      </c>
      <c r="I28" s="251">
        <f t="shared" si="74"/>
        <v>3.5073869403405844</v>
      </c>
      <c r="J28" s="254" t="s">
        <v>113</v>
      </c>
      <c r="K28" s="249">
        <v>101.7</v>
      </c>
      <c r="L28" s="250">
        <v>19448</v>
      </c>
      <c r="M28" s="251">
        <f t="shared" si="53"/>
        <v>5.9490084985835745</v>
      </c>
      <c r="N28" s="252" t="s">
        <v>113</v>
      </c>
      <c r="O28" s="253">
        <v>100.3</v>
      </c>
      <c r="P28" s="250">
        <v>20183</v>
      </c>
      <c r="Q28" s="251">
        <f t="shared" si="54"/>
        <v>3.7793089263677526</v>
      </c>
      <c r="R28" s="254" t="s">
        <v>113</v>
      </c>
      <c r="S28" s="255">
        <v>90.8</v>
      </c>
      <c r="T28" s="256">
        <v>19845</v>
      </c>
      <c r="U28" s="52">
        <f t="shared" si="55"/>
        <v>-1.6746767081206926</v>
      </c>
      <c r="V28" s="257" t="s">
        <v>113</v>
      </c>
      <c r="W28" s="258">
        <v>81.7</v>
      </c>
      <c r="X28" s="259">
        <v>19307</v>
      </c>
      <c r="Y28" s="260">
        <f t="shared" si="56"/>
        <v>-2.7110103300579502</v>
      </c>
      <c r="Z28" s="261" t="s">
        <v>113</v>
      </c>
      <c r="AA28" s="262">
        <v>61.2</v>
      </c>
      <c r="AB28" s="259">
        <v>15655</v>
      </c>
      <c r="AC28" s="260">
        <f t="shared" si="57"/>
        <v>-18.915419277982082</v>
      </c>
      <c r="AD28" s="263" t="s">
        <v>113</v>
      </c>
      <c r="AE28" s="258">
        <v>54.1</v>
      </c>
      <c r="AF28" s="259">
        <v>14903</v>
      </c>
      <c r="AG28" s="260">
        <f t="shared" si="58"/>
        <v>-4.803577131906744</v>
      </c>
      <c r="AH28" s="261" t="s">
        <v>113</v>
      </c>
      <c r="AI28" s="262">
        <v>47.4</v>
      </c>
      <c r="AJ28" s="259">
        <v>14405</v>
      </c>
      <c r="AK28" s="260">
        <f t="shared" si="59"/>
        <v>-3.34160907199893</v>
      </c>
      <c r="AL28" s="263" t="s">
        <v>113</v>
      </c>
      <c r="AM28" s="264">
        <v>42.7</v>
      </c>
      <c r="AN28" s="259">
        <v>14043</v>
      </c>
      <c r="AO28" s="260">
        <f t="shared" si="60"/>
        <v>-2.5130163137799366</v>
      </c>
      <c r="AP28" s="261" t="s">
        <v>113</v>
      </c>
      <c r="AQ28" s="262">
        <v>38.5</v>
      </c>
      <c r="AR28" s="259">
        <v>13330</v>
      </c>
      <c r="AS28" s="260">
        <f t="shared" si="61"/>
        <v>-5.0772626931567366</v>
      </c>
      <c r="AT28" s="263" t="s">
        <v>113</v>
      </c>
      <c r="AU28" s="258">
        <v>34.9</v>
      </c>
      <c r="AV28" s="259">
        <v>12687</v>
      </c>
      <c r="AW28" s="260">
        <f t="shared" si="62"/>
        <v>-4.8237059264816251</v>
      </c>
      <c r="AX28" s="261" t="s">
        <v>113</v>
      </c>
      <c r="AY28" s="265">
        <v>31</v>
      </c>
      <c r="AZ28" s="266">
        <v>10191</v>
      </c>
      <c r="BA28" s="267">
        <f t="shared" si="63"/>
        <v>-19.673681721447156</v>
      </c>
      <c r="BB28" s="268" t="s">
        <v>113</v>
      </c>
      <c r="BC28" s="269">
        <v>27.6</v>
      </c>
      <c r="BD28" s="266">
        <v>10149</v>
      </c>
      <c r="BE28" s="267">
        <f t="shared" si="64"/>
        <v>-0.41212834854282843</v>
      </c>
      <c r="BF28" s="270" t="s">
        <v>113</v>
      </c>
      <c r="BG28" s="265">
        <v>24.2</v>
      </c>
      <c r="BH28" s="266">
        <v>8876</v>
      </c>
      <c r="BI28" s="267">
        <f t="shared" si="65"/>
        <v>-12.54310769533944</v>
      </c>
      <c r="BJ28" s="268" t="s">
        <v>113</v>
      </c>
      <c r="BK28" s="269">
        <v>24.4</v>
      </c>
      <c r="BL28" s="266">
        <v>7909</v>
      </c>
      <c r="BM28" s="52">
        <f t="shared" si="66"/>
        <v>-10.894547093285267</v>
      </c>
      <c r="BN28" s="271" t="s">
        <v>113</v>
      </c>
      <c r="BO28" s="272">
        <v>7.8</v>
      </c>
      <c r="BP28" s="256">
        <v>4739</v>
      </c>
      <c r="BQ28" s="52">
        <f t="shared" si="67"/>
        <v>-40.080920470350236</v>
      </c>
      <c r="BR28" s="257" t="s">
        <v>113</v>
      </c>
      <c r="BS28" s="273">
        <v>7.2</v>
      </c>
      <c r="BT28" s="256">
        <v>4337</v>
      </c>
      <c r="BU28" s="52">
        <f t="shared" si="68"/>
        <v>-8.4828022789618096</v>
      </c>
      <c r="BV28" s="271" t="s">
        <v>113</v>
      </c>
      <c r="BW28" s="274" t="s">
        <v>0</v>
      </c>
      <c r="BX28" s="257" t="s">
        <v>113</v>
      </c>
      <c r="BY28" s="275" t="s">
        <v>0</v>
      </c>
      <c r="BZ28" s="276" t="s">
        <v>113</v>
      </c>
      <c r="CA28" s="275" t="s">
        <v>0</v>
      </c>
      <c r="CB28" s="276" t="s">
        <v>113</v>
      </c>
      <c r="CC28" s="277">
        <v>3981</v>
      </c>
      <c r="CD28" s="52">
        <f t="shared" si="69"/>
        <v>-8.208439013142721</v>
      </c>
      <c r="CE28" s="257" t="s">
        <v>113</v>
      </c>
      <c r="CF28" s="278" t="s">
        <v>0</v>
      </c>
      <c r="CG28" s="257" t="s">
        <v>113</v>
      </c>
      <c r="CH28" s="275" t="s">
        <v>0</v>
      </c>
      <c r="CI28" s="257" t="s">
        <v>113</v>
      </c>
      <c r="CJ28" s="275" t="s">
        <v>0</v>
      </c>
      <c r="CK28" s="276" t="s">
        <v>113</v>
      </c>
      <c r="CL28" s="256">
        <v>3668</v>
      </c>
      <c r="CM28" s="52">
        <f t="shared" si="70"/>
        <v>-7.8623461441848725</v>
      </c>
      <c r="CN28" s="271" t="s">
        <v>113</v>
      </c>
      <c r="CO28" s="274" t="s">
        <v>0</v>
      </c>
      <c r="CP28" s="257" t="s">
        <v>113</v>
      </c>
      <c r="CQ28" s="275" t="s">
        <v>0</v>
      </c>
      <c r="CR28" s="276" t="s">
        <v>113</v>
      </c>
      <c r="CS28" s="275" t="s">
        <v>0</v>
      </c>
      <c r="CT28" s="276" t="s">
        <v>113</v>
      </c>
      <c r="CU28" s="256">
        <v>3363</v>
      </c>
      <c r="CV28" s="52">
        <f t="shared" si="71"/>
        <v>-8.3151581243184332</v>
      </c>
      <c r="CW28" s="257" t="s">
        <v>113</v>
      </c>
      <c r="CX28" s="278" t="s">
        <v>0</v>
      </c>
      <c r="CY28" s="276" t="s">
        <v>113</v>
      </c>
      <c r="CZ28" s="275" t="s">
        <v>0</v>
      </c>
      <c r="DA28" s="276" t="s">
        <v>113</v>
      </c>
      <c r="DB28" s="275" t="s">
        <v>0</v>
      </c>
      <c r="DC28" s="276" t="s">
        <v>113</v>
      </c>
      <c r="DD28" s="256">
        <v>2882</v>
      </c>
      <c r="DE28" s="52">
        <f t="shared" si="72"/>
        <v>-14.302705917335711</v>
      </c>
      <c r="DF28" s="271" t="s">
        <v>113</v>
      </c>
      <c r="DG28" s="274" t="s">
        <v>0</v>
      </c>
      <c r="DH28" s="276" t="s">
        <v>113</v>
      </c>
      <c r="DI28" s="275" t="s">
        <v>0</v>
      </c>
      <c r="DJ28" s="276" t="s">
        <v>113</v>
      </c>
      <c r="DK28" s="275" t="s">
        <v>0</v>
      </c>
      <c r="DL28" s="276" t="s">
        <v>113</v>
      </c>
      <c r="DM28" s="256">
        <v>2500.7482599999998</v>
      </c>
      <c r="DN28" s="52">
        <f t="shared" si="43"/>
        <v>-13.228721027064537</v>
      </c>
      <c r="DO28" s="257" t="s">
        <v>113</v>
      </c>
      <c r="DP28" s="278" t="s">
        <v>0</v>
      </c>
      <c r="DQ28" s="276" t="s">
        <v>113</v>
      </c>
      <c r="DR28" s="275" t="s">
        <v>0</v>
      </c>
      <c r="DS28" s="276" t="s">
        <v>113</v>
      </c>
      <c r="DT28" s="275" t="s">
        <v>0</v>
      </c>
      <c r="DU28" s="276" t="s">
        <v>113</v>
      </c>
      <c r="DV28" s="256">
        <v>2093</v>
      </c>
      <c r="DW28" s="52">
        <f t="shared" si="44"/>
        <v>-16.305050233244987</v>
      </c>
      <c r="DX28" s="271" t="s">
        <v>113</v>
      </c>
      <c r="DY28" s="278" t="s">
        <v>0</v>
      </c>
      <c r="DZ28" s="276" t="s">
        <v>113</v>
      </c>
      <c r="EA28" s="275" t="s">
        <v>0</v>
      </c>
      <c r="EB28" s="276" t="s">
        <v>113</v>
      </c>
      <c r="EC28" s="275" t="s">
        <v>0</v>
      </c>
      <c r="ED28" s="276" t="s">
        <v>113</v>
      </c>
      <c r="EE28" s="277">
        <v>1733</v>
      </c>
      <c r="EF28" s="52">
        <f t="shared" si="45"/>
        <v>-17.200191113234588</v>
      </c>
      <c r="EG28" s="271" t="s">
        <v>84</v>
      </c>
      <c r="EH28" s="278" t="s">
        <v>0</v>
      </c>
      <c r="EI28" s="276" t="s">
        <v>84</v>
      </c>
      <c r="EJ28" s="833" t="s">
        <v>0</v>
      </c>
      <c r="EK28" s="257" t="s">
        <v>84</v>
      </c>
      <c r="EL28" s="938" t="s">
        <v>0</v>
      </c>
      <c r="EM28" s="276" t="s">
        <v>84</v>
      </c>
      <c r="EN28" s="898">
        <v>1511</v>
      </c>
      <c r="EO28" s="52">
        <f t="shared" si="47"/>
        <v>-12.810155799192158</v>
      </c>
      <c r="EP28" s="271" t="s">
        <v>84</v>
      </c>
      <c r="EQ28" s="904" t="s">
        <v>0</v>
      </c>
      <c r="ER28" s="257" t="s">
        <v>84</v>
      </c>
      <c r="ES28" s="954" t="s">
        <v>0</v>
      </c>
      <c r="ET28" s="276" t="s">
        <v>84</v>
      </c>
      <c r="EU28" s="938" t="s">
        <v>0</v>
      </c>
      <c r="EV28" s="257" t="s">
        <v>84</v>
      </c>
      <c r="EW28" s="990">
        <v>1410</v>
      </c>
      <c r="EX28" s="52">
        <f t="shared" si="49"/>
        <v>-6.6843150231634674</v>
      </c>
      <c r="EY28" s="271" t="s">
        <v>2</v>
      </c>
      <c r="EZ28" s="1001" t="s">
        <v>0</v>
      </c>
      <c r="FA28" s="257" t="s">
        <v>84</v>
      </c>
      <c r="FB28" s="954" t="s">
        <v>0</v>
      </c>
      <c r="FC28" s="257" t="s">
        <v>84</v>
      </c>
      <c r="FD28" s="1086" t="s">
        <v>0</v>
      </c>
      <c r="FE28" s="257" t="s">
        <v>84</v>
      </c>
      <c r="FF28" s="990">
        <v>1070</v>
      </c>
      <c r="FG28" s="52">
        <f t="shared" si="73"/>
        <v>-24.113475177304966</v>
      </c>
      <c r="FH28" s="271" t="s">
        <v>2</v>
      </c>
      <c r="FI28" s="1129" t="s">
        <v>0</v>
      </c>
      <c r="FJ28" s="271" t="s">
        <v>84</v>
      </c>
    </row>
    <row r="29" spans="1:166" ht="20.100000000000001" customHeight="1">
      <c r="A29" s="1348"/>
      <c r="B29" s="1349"/>
      <c r="C29" s="249">
        <v>99</v>
      </c>
      <c r="D29" s="250">
        <v>13738</v>
      </c>
      <c r="E29" s="251">
        <v>-2</v>
      </c>
      <c r="F29" s="279">
        <f>(D29/D$39)*100</f>
        <v>1.2851142645999569</v>
      </c>
      <c r="G29" s="253">
        <v>98.9</v>
      </c>
      <c r="H29" s="250">
        <v>14050</v>
      </c>
      <c r="I29" s="251">
        <f t="shared" si="74"/>
        <v>2.2710729363808468</v>
      </c>
      <c r="J29" s="280">
        <f>(H29/H$39)*100</f>
        <v>1.1875320126512308</v>
      </c>
      <c r="K29" s="249">
        <v>99.4</v>
      </c>
      <c r="L29" s="250">
        <v>14651</v>
      </c>
      <c r="M29" s="251">
        <f t="shared" si="53"/>
        <v>4.2775800711743805</v>
      </c>
      <c r="N29" s="279">
        <f>(L29/L$39)*100</f>
        <v>1.1532551849647827</v>
      </c>
      <c r="O29" s="253">
        <v>98</v>
      </c>
      <c r="P29" s="250">
        <v>15020</v>
      </c>
      <c r="Q29" s="251">
        <f t="shared" si="54"/>
        <v>2.5185994130093592</v>
      </c>
      <c r="R29" s="280">
        <f>(P29/P$39)*100</f>
        <v>1.1326428887069018</v>
      </c>
      <c r="S29" s="255">
        <v>88.6</v>
      </c>
      <c r="T29" s="256">
        <v>14104</v>
      </c>
      <c r="U29" s="52">
        <f t="shared" si="55"/>
        <v>-6.0985352862849567</v>
      </c>
      <c r="V29" s="52">
        <f>(T29/T$39)*100</f>
        <v>0.9986094236330012</v>
      </c>
      <c r="W29" s="258">
        <v>79.5</v>
      </c>
      <c r="X29" s="259">
        <v>13149</v>
      </c>
      <c r="Y29" s="260">
        <f t="shared" si="56"/>
        <v>-6.7711287577992056</v>
      </c>
      <c r="Z29" s="281">
        <f>(X29/X$39)*100</f>
        <v>0.86959627162830566</v>
      </c>
      <c r="AA29" s="262">
        <v>59.4</v>
      </c>
      <c r="AB29" s="259">
        <v>10052</v>
      </c>
      <c r="AC29" s="260">
        <f t="shared" si="57"/>
        <v>-23.553121910411434</v>
      </c>
      <c r="AD29" s="260">
        <f>(AB29/AB$39)*100</f>
        <v>0.63093027065603069</v>
      </c>
      <c r="AE29" s="258">
        <v>52.4</v>
      </c>
      <c r="AF29" s="259">
        <v>9248</v>
      </c>
      <c r="AG29" s="260">
        <f t="shared" si="58"/>
        <v>-7.9984082769598119</v>
      </c>
      <c r="AH29" s="281">
        <f>(AF29/AF$39)*100</f>
        <v>0.55991983846603277</v>
      </c>
      <c r="AI29" s="262">
        <v>47.4</v>
      </c>
      <c r="AJ29" s="259">
        <v>8481</v>
      </c>
      <c r="AK29" s="260">
        <f t="shared" si="59"/>
        <v>-8.2936851211072629</v>
      </c>
      <c r="AL29" s="260">
        <f>(AJ29/AJ$39)*100</f>
        <v>0.50406862608164349</v>
      </c>
      <c r="AM29" s="264">
        <v>41</v>
      </c>
      <c r="AN29" s="259">
        <v>8049</v>
      </c>
      <c r="AO29" s="260">
        <f t="shared" si="60"/>
        <v>-5.0937389458790232</v>
      </c>
      <c r="AP29" s="281">
        <f>(AN29/AN$39)*100</f>
        <v>0.46828365806973349</v>
      </c>
      <c r="AQ29" s="262">
        <v>38.4</v>
      </c>
      <c r="AR29" s="259">
        <v>13151</v>
      </c>
      <c r="AS29" s="260">
        <f t="shared" si="61"/>
        <v>63.38675611877251</v>
      </c>
      <c r="AT29" s="260">
        <f>(AR29/AR$39)*100</f>
        <v>0.72989216732629469</v>
      </c>
      <c r="AU29" s="258">
        <v>34.9</v>
      </c>
      <c r="AV29" s="259">
        <v>12520</v>
      </c>
      <c r="AW29" s="260">
        <f t="shared" si="62"/>
        <v>-4.7981142118470039</v>
      </c>
      <c r="AX29" s="281">
        <f>(AV29/AV$39)*100</f>
        <v>0.68249339038949008</v>
      </c>
      <c r="AY29" s="265">
        <v>30.9</v>
      </c>
      <c r="AZ29" s="266">
        <v>10057</v>
      </c>
      <c r="BA29" s="267">
        <f t="shared" si="63"/>
        <v>-19.672523961661337</v>
      </c>
      <c r="BB29" s="282">
        <f>(AZ29/AZ$39)*100</f>
        <v>0.54559164984918518</v>
      </c>
      <c r="BC29" s="269">
        <v>27.6</v>
      </c>
      <c r="BD29" s="266">
        <v>10031</v>
      </c>
      <c r="BE29" s="267">
        <f t="shared" si="64"/>
        <v>-0.25852639952271828</v>
      </c>
      <c r="BF29" s="283">
        <f>(BD29/BD$39)*100</f>
        <v>0.54697877519504967</v>
      </c>
      <c r="BG29" s="265">
        <v>24.2</v>
      </c>
      <c r="BH29" s="266">
        <v>8789</v>
      </c>
      <c r="BI29" s="267">
        <f t="shared" si="65"/>
        <v>-12.38161698733925</v>
      </c>
      <c r="BJ29" s="282">
        <f>(BH29/BH$39)*100</f>
        <v>0.48042759094178894</v>
      </c>
      <c r="BK29" s="269">
        <v>24.4</v>
      </c>
      <c r="BL29" s="266">
        <v>7850</v>
      </c>
      <c r="BM29" s="54">
        <f t="shared" si="66"/>
        <v>-10.68380930708841</v>
      </c>
      <c r="BN29" s="58">
        <f>(BL29/BL$39)*100</f>
        <v>0.42818329736048177</v>
      </c>
      <c r="BO29" s="272">
        <v>7.8</v>
      </c>
      <c r="BP29" s="256">
        <v>4698</v>
      </c>
      <c r="BQ29" s="54">
        <f t="shared" si="67"/>
        <v>-40.152866242038222</v>
      </c>
      <c r="BR29" s="52">
        <f>(BP29/BP$39)*100</f>
        <v>0.25590570049636746</v>
      </c>
      <c r="BS29" s="273">
        <v>7.2</v>
      </c>
      <c r="BT29" s="256">
        <v>4308</v>
      </c>
      <c r="BU29" s="54">
        <f t="shared" si="68"/>
        <v>-8.3014048531289912</v>
      </c>
      <c r="BV29" s="58">
        <f>(BT29/BT$39)*100</f>
        <v>0.24057527695518829</v>
      </c>
      <c r="BW29" s="274" t="s">
        <v>0</v>
      </c>
      <c r="BX29" s="257" t="s">
        <v>113</v>
      </c>
      <c r="BY29" s="275" t="s">
        <v>0</v>
      </c>
      <c r="BZ29" s="276" t="s">
        <v>113</v>
      </c>
      <c r="CA29" s="275" t="s">
        <v>0</v>
      </c>
      <c r="CB29" s="276" t="s">
        <v>113</v>
      </c>
      <c r="CC29" s="277">
        <v>3963</v>
      </c>
      <c r="CD29" s="54">
        <f t="shared" si="69"/>
        <v>-8.0083565459610035</v>
      </c>
      <c r="CE29" s="52">
        <f>(CC29/CC$39)*100</f>
        <v>0.22149558375870396</v>
      </c>
      <c r="CF29" s="278" t="s">
        <v>0</v>
      </c>
      <c r="CG29" s="276" t="s">
        <v>113</v>
      </c>
      <c r="CH29" s="275" t="s">
        <v>0</v>
      </c>
      <c r="CI29" s="276" t="s">
        <v>113</v>
      </c>
      <c r="CJ29" s="275" t="s">
        <v>0</v>
      </c>
      <c r="CK29" s="276" t="s">
        <v>113</v>
      </c>
      <c r="CL29" s="256">
        <v>3651</v>
      </c>
      <c r="CM29" s="54">
        <f t="shared" si="70"/>
        <v>-7.8728236184708589</v>
      </c>
      <c r="CN29" s="58">
        <f>(CL29/CL$39)*100</f>
        <v>0.20550124054351313</v>
      </c>
      <c r="CO29" s="274" t="s">
        <v>0</v>
      </c>
      <c r="CP29" s="276" t="s">
        <v>113</v>
      </c>
      <c r="CQ29" s="275" t="s">
        <v>0</v>
      </c>
      <c r="CR29" s="276" t="s">
        <v>113</v>
      </c>
      <c r="CS29" s="275" t="s">
        <v>0</v>
      </c>
      <c r="CT29" s="276" t="s">
        <v>113</v>
      </c>
      <c r="CU29" s="256">
        <v>3356</v>
      </c>
      <c r="CV29" s="54">
        <f t="shared" si="71"/>
        <v>-8.0799780881950163</v>
      </c>
      <c r="CW29" s="52">
        <f>(CU29/CU$39)*100</f>
        <v>0.19165599789744905</v>
      </c>
      <c r="CX29" s="278" t="s">
        <v>0</v>
      </c>
      <c r="CY29" s="276" t="s">
        <v>113</v>
      </c>
      <c r="CZ29" s="275" t="s">
        <v>0</v>
      </c>
      <c r="DA29" s="276" t="s">
        <v>113</v>
      </c>
      <c r="DB29" s="275" t="s">
        <v>0</v>
      </c>
      <c r="DC29" s="276" t="s">
        <v>113</v>
      </c>
      <c r="DD29" s="256">
        <v>2876</v>
      </c>
      <c r="DE29" s="54">
        <f t="shared" si="72"/>
        <v>-14.302741358760429</v>
      </c>
      <c r="DF29" s="58">
        <f>(DD29/DD$39)*100</f>
        <v>0.1633441352122588</v>
      </c>
      <c r="DG29" s="274" t="s">
        <v>0</v>
      </c>
      <c r="DH29" s="276" t="s">
        <v>113</v>
      </c>
      <c r="DI29" s="275" t="s">
        <v>0</v>
      </c>
      <c r="DJ29" s="276" t="s">
        <v>113</v>
      </c>
      <c r="DK29" s="275" t="s">
        <v>0</v>
      </c>
      <c r="DL29" s="276" t="s">
        <v>113</v>
      </c>
      <c r="DM29" s="256">
        <v>2496.57474</v>
      </c>
      <c r="DN29" s="54">
        <f t="shared" si="43"/>
        <v>-13.192811543810844</v>
      </c>
      <c r="DO29" s="38">
        <f>(DM29/DM$39)*100</f>
        <v>0.14074073637789034</v>
      </c>
      <c r="DP29" s="278" t="s">
        <v>0</v>
      </c>
      <c r="DQ29" s="276" t="s">
        <v>113</v>
      </c>
      <c r="DR29" s="275" t="s">
        <v>0</v>
      </c>
      <c r="DS29" s="276" t="s">
        <v>113</v>
      </c>
      <c r="DT29" s="275" t="s">
        <v>0</v>
      </c>
      <c r="DU29" s="276" t="s">
        <v>113</v>
      </c>
      <c r="DV29" s="256">
        <v>2090</v>
      </c>
      <c r="DW29" s="54">
        <f t="shared" si="44"/>
        <v>-16.285302157627378</v>
      </c>
      <c r="DX29" s="51">
        <f>(DV29/DV$39)*100</f>
        <v>0.11674308349049248</v>
      </c>
      <c r="DY29" s="278" t="s">
        <v>0</v>
      </c>
      <c r="DZ29" s="276" t="s">
        <v>113</v>
      </c>
      <c r="EA29" s="275" t="s">
        <v>0</v>
      </c>
      <c r="EB29" s="276" t="s">
        <v>113</v>
      </c>
      <c r="EC29" s="275" t="s">
        <v>0</v>
      </c>
      <c r="ED29" s="276" t="s">
        <v>113</v>
      </c>
      <c r="EE29" s="277">
        <v>1730</v>
      </c>
      <c r="EF29" s="54">
        <f t="shared" si="45"/>
        <v>-17.224880382775119</v>
      </c>
      <c r="EG29" s="51">
        <f>(EE29/EE$39)*100</f>
        <v>9.5393647174982582E-2</v>
      </c>
      <c r="EH29" s="278" t="s">
        <v>0</v>
      </c>
      <c r="EI29" s="276" t="s">
        <v>84</v>
      </c>
      <c r="EJ29" s="833" t="s">
        <v>0</v>
      </c>
      <c r="EK29" s="257" t="s">
        <v>84</v>
      </c>
      <c r="EL29" s="938" t="s">
        <v>0</v>
      </c>
      <c r="EM29" s="276" t="s">
        <v>84</v>
      </c>
      <c r="EN29" s="898">
        <v>1467</v>
      </c>
      <c r="EO29" s="54">
        <f t="shared" si="47"/>
        <v>-15.202312138728324</v>
      </c>
      <c r="EP29" s="51">
        <f>(EN29/EN$39)*100</f>
        <v>8.0286195768791327E-2</v>
      </c>
      <c r="EQ29" s="904" t="s">
        <v>0</v>
      </c>
      <c r="ER29" s="257" t="s">
        <v>84</v>
      </c>
      <c r="ES29" s="954" t="s">
        <v>0</v>
      </c>
      <c r="ET29" s="276" t="s">
        <v>84</v>
      </c>
      <c r="EU29" s="954" t="s">
        <v>0</v>
      </c>
      <c r="EV29" s="257" t="s">
        <v>84</v>
      </c>
      <c r="EW29" s="990">
        <v>1235</v>
      </c>
      <c r="EX29" s="54">
        <f t="shared" si="49"/>
        <v>-15.814587593728701</v>
      </c>
      <c r="EY29" s="51">
        <f>(EW29/EW$39)*100</f>
        <v>6.7058131694402431E-2</v>
      </c>
      <c r="EZ29" s="1001" t="s">
        <v>0</v>
      </c>
      <c r="FA29" s="257" t="s">
        <v>84</v>
      </c>
      <c r="FB29" s="954" t="s">
        <v>0</v>
      </c>
      <c r="FC29" s="257" t="s">
        <v>84</v>
      </c>
      <c r="FD29" s="954" t="s">
        <v>0</v>
      </c>
      <c r="FE29" s="257" t="s">
        <v>84</v>
      </c>
      <c r="FF29" s="990">
        <v>1008</v>
      </c>
      <c r="FG29" s="54">
        <f t="shared" si="73"/>
        <v>-18.380566801619437</v>
      </c>
      <c r="FH29" s="51">
        <f>(FF29/FF$39)*100</f>
        <v>5.3677126777901027E-2</v>
      </c>
      <c r="FI29" s="1129" t="s">
        <v>0</v>
      </c>
      <c r="FJ29" s="271" t="s">
        <v>84</v>
      </c>
    </row>
    <row r="30" spans="1:166" ht="20.100000000000001" customHeight="1">
      <c r="A30" s="1350" t="s">
        <v>122</v>
      </c>
      <c r="B30" s="1347"/>
      <c r="C30" s="284" t="s">
        <v>0</v>
      </c>
      <c r="D30" s="285">
        <v>7904</v>
      </c>
      <c r="E30" s="286">
        <v>1.5</v>
      </c>
      <c r="F30" s="287" t="s">
        <v>113</v>
      </c>
      <c r="G30" s="288" t="s">
        <v>0</v>
      </c>
      <c r="H30" s="285">
        <v>8160</v>
      </c>
      <c r="I30" s="286">
        <f t="shared" si="74"/>
        <v>3.238866396761142</v>
      </c>
      <c r="J30" s="289" t="s">
        <v>113</v>
      </c>
      <c r="K30" s="284" t="s">
        <v>0</v>
      </c>
      <c r="L30" s="285">
        <v>9005</v>
      </c>
      <c r="M30" s="286">
        <f t="shared" si="53"/>
        <v>10.355392156862742</v>
      </c>
      <c r="N30" s="287" t="s">
        <v>113</v>
      </c>
      <c r="O30" s="288" t="s">
        <v>0</v>
      </c>
      <c r="P30" s="285">
        <v>9528</v>
      </c>
      <c r="Q30" s="286">
        <f t="shared" si="54"/>
        <v>5.8078845086063202</v>
      </c>
      <c r="R30" s="289" t="s">
        <v>113</v>
      </c>
      <c r="S30" s="290" t="s">
        <v>0</v>
      </c>
      <c r="T30" s="291">
        <v>9269</v>
      </c>
      <c r="U30" s="292">
        <f t="shared" si="55"/>
        <v>-2.7183039462636449</v>
      </c>
      <c r="V30" s="293" t="s">
        <v>113</v>
      </c>
      <c r="W30" s="294" t="s">
        <v>0</v>
      </c>
      <c r="X30" s="295">
        <v>8852</v>
      </c>
      <c r="Y30" s="296">
        <f t="shared" si="56"/>
        <v>-4.4988671917143179</v>
      </c>
      <c r="Z30" s="297" t="s">
        <v>113</v>
      </c>
      <c r="AA30" s="290" t="s">
        <v>0</v>
      </c>
      <c r="AB30" s="295">
        <v>8797</v>
      </c>
      <c r="AC30" s="296">
        <f t="shared" si="57"/>
        <v>-0.62132851333032146</v>
      </c>
      <c r="AD30" s="298" t="s">
        <v>113</v>
      </c>
      <c r="AE30" s="294" t="s">
        <v>0</v>
      </c>
      <c r="AF30" s="295">
        <v>8598</v>
      </c>
      <c r="AG30" s="296">
        <f t="shared" si="58"/>
        <v>-2.2621348186881884</v>
      </c>
      <c r="AH30" s="297" t="s">
        <v>113</v>
      </c>
      <c r="AI30" s="290" t="s">
        <v>0</v>
      </c>
      <c r="AJ30" s="295">
        <v>8557</v>
      </c>
      <c r="AK30" s="296">
        <f t="shared" si="59"/>
        <v>-0.47685508257734321</v>
      </c>
      <c r="AL30" s="298" t="s">
        <v>113</v>
      </c>
      <c r="AM30" s="288" t="s">
        <v>0</v>
      </c>
      <c r="AN30" s="295">
        <v>8222</v>
      </c>
      <c r="AO30" s="296">
        <f t="shared" si="60"/>
        <v>-3.9149234544817113</v>
      </c>
      <c r="AP30" s="297" t="s">
        <v>113</v>
      </c>
      <c r="AQ30" s="284" t="s">
        <v>0</v>
      </c>
      <c r="AR30" s="295">
        <v>7409</v>
      </c>
      <c r="AS30" s="296">
        <f t="shared" si="61"/>
        <v>-9.8881050839211841</v>
      </c>
      <c r="AT30" s="298" t="s">
        <v>113</v>
      </c>
      <c r="AU30" s="288" t="s">
        <v>0</v>
      </c>
      <c r="AV30" s="295">
        <v>7148</v>
      </c>
      <c r="AW30" s="296">
        <f t="shared" si="62"/>
        <v>-3.5227426103387804</v>
      </c>
      <c r="AX30" s="297" t="s">
        <v>113</v>
      </c>
      <c r="AY30" s="284" t="s">
        <v>0</v>
      </c>
      <c r="AZ30" s="299">
        <v>7010</v>
      </c>
      <c r="BA30" s="300">
        <f t="shared" si="63"/>
        <v>-1.9306099608282001</v>
      </c>
      <c r="BB30" s="301" t="s">
        <v>113</v>
      </c>
      <c r="BC30" s="288" t="s">
        <v>0</v>
      </c>
      <c r="BD30" s="299">
        <v>6706</v>
      </c>
      <c r="BE30" s="300">
        <f t="shared" si="64"/>
        <v>-4.3366619115549181</v>
      </c>
      <c r="BF30" s="302" t="s">
        <v>113</v>
      </c>
      <c r="BG30" s="284" t="s">
        <v>0</v>
      </c>
      <c r="BH30" s="299">
        <v>6202</v>
      </c>
      <c r="BI30" s="300">
        <f t="shared" si="65"/>
        <v>-7.5156576200417486</v>
      </c>
      <c r="BJ30" s="301" t="s">
        <v>113</v>
      </c>
      <c r="BK30" s="288" t="s">
        <v>0</v>
      </c>
      <c r="BL30" s="299">
        <v>6313</v>
      </c>
      <c r="BM30" s="292">
        <f t="shared" si="66"/>
        <v>1.7897452434698424</v>
      </c>
      <c r="BN30" s="303" t="s">
        <v>113</v>
      </c>
      <c r="BO30" s="284" t="s">
        <v>0</v>
      </c>
      <c r="BP30" s="291">
        <v>6125.4925499999999</v>
      </c>
      <c r="BQ30" s="292">
        <f t="shared" si="67"/>
        <v>-2.9701797877395908</v>
      </c>
      <c r="BR30" s="293" t="s">
        <v>113</v>
      </c>
      <c r="BS30" s="288" t="s">
        <v>0</v>
      </c>
      <c r="BT30" s="291">
        <v>6125.83637</v>
      </c>
      <c r="BU30" s="292">
        <f t="shared" si="68"/>
        <v>5.6129363833701262E-3</v>
      </c>
      <c r="BV30" s="303" t="s">
        <v>113</v>
      </c>
      <c r="BW30" s="304" t="s">
        <v>0</v>
      </c>
      <c r="BX30" s="293" t="s">
        <v>113</v>
      </c>
      <c r="BY30" s="305" t="s">
        <v>0</v>
      </c>
      <c r="BZ30" s="306" t="s">
        <v>113</v>
      </c>
      <c r="CA30" s="305" t="s">
        <v>0</v>
      </c>
      <c r="CB30" s="306" t="s">
        <v>113</v>
      </c>
      <c r="CC30" s="307">
        <v>6544.5989300000001</v>
      </c>
      <c r="CD30" s="292">
        <f t="shared" si="69"/>
        <v>6.8360062970470814</v>
      </c>
      <c r="CE30" s="293" t="s">
        <v>113</v>
      </c>
      <c r="CF30" s="308" t="s">
        <v>0</v>
      </c>
      <c r="CG30" s="293" t="s">
        <v>113</v>
      </c>
      <c r="CH30" s="305" t="s">
        <v>0</v>
      </c>
      <c r="CI30" s="293" t="s">
        <v>113</v>
      </c>
      <c r="CJ30" s="305" t="s">
        <v>0</v>
      </c>
      <c r="CK30" s="306" t="s">
        <v>113</v>
      </c>
      <c r="CL30" s="291">
        <v>6611.72732</v>
      </c>
      <c r="CM30" s="292">
        <f t="shared" si="70"/>
        <v>1.025706704383178</v>
      </c>
      <c r="CN30" s="303" t="s">
        <v>113</v>
      </c>
      <c r="CO30" s="304" t="s">
        <v>0</v>
      </c>
      <c r="CP30" s="293" t="s">
        <v>113</v>
      </c>
      <c r="CQ30" s="305" t="s">
        <v>0</v>
      </c>
      <c r="CR30" s="306" t="s">
        <v>113</v>
      </c>
      <c r="CS30" s="305" t="s">
        <v>0</v>
      </c>
      <c r="CT30" s="306" t="s">
        <v>113</v>
      </c>
      <c r="CU30" s="291">
        <v>6652.8617000000004</v>
      </c>
      <c r="CV30" s="292">
        <f t="shared" si="71"/>
        <v>0.62214271716214409</v>
      </c>
      <c r="CW30" s="293" t="s">
        <v>113</v>
      </c>
      <c r="CX30" s="308" t="s">
        <v>0</v>
      </c>
      <c r="CY30" s="306" t="s">
        <v>113</v>
      </c>
      <c r="CZ30" s="305" t="s">
        <v>0</v>
      </c>
      <c r="DA30" s="306" t="s">
        <v>113</v>
      </c>
      <c r="DB30" s="305" t="s">
        <v>0</v>
      </c>
      <c r="DC30" s="306" t="s">
        <v>113</v>
      </c>
      <c r="DD30" s="309">
        <v>6998.1772600000004</v>
      </c>
      <c r="DE30" s="292">
        <f t="shared" si="72"/>
        <v>5.190481563745708</v>
      </c>
      <c r="DF30" s="303" t="s">
        <v>113</v>
      </c>
      <c r="DG30" s="304" t="s">
        <v>0</v>
      </c>
      <c r="DH30" s="306" t="s">
        <v>113</v>
      </c>
      <c r="DI30" s="305" t="s">
        <v>0</v>
      </c>
      <c r="DJ30" s="306" t="s">
        <v>113</v>
      </c>
      <c r="DK30" s="305" t="s">
        <v>0</v>
      </c>
      <c r="DL30" s="306" t="s">
        <v>113</v>
      </c>
      <c r="DM30" s="826">
        <v>7649.2046499999997</v>
      </c>
      <c r="DN30" s="326">
        <f t="shared" si="43"/>
        <v>9.3028136586525747</v>
      </c>
      <c r="DO30" s="827" t="s">
        <v>128</v>
      </c>
      <c r="DP30" s="308" t="s">
        <v>0</v>
      </c>
      <c r="DQ30" s="306" t="s">
        <v>113</v>
      </c>
      <c r="DR30" s="305" t="s">
        <v>0</v>
      </c>
      <c r="DS30" s="306" t="s">
        <v>113</v>
      </c>
      <c r="DT30" s="305" t="s">
        <v>0</v>
      </c>
      <c r="DU30" s="306" t="s">
        <v>113</v>
      </c>
      <c r="DV30" s="291">
        <v>7434.4418949999999</v>
      </c>
      <c r="DW30" s="324">
        <f t="shared" si="44"/>
        <v>-2.8076481781671214</v>
      </c>
      <c r="DX30" s="271" t="s">
        <v>135</v>
      </c>
      <c r="DY30" s="308" t="s">
        <v>0</v>
      </c>
      <c r="DZ30" s="306" t="s">
        <v>113</v>
      </c>
      <c r="EA30" s="305" t="s">
        <v>0</v>
      </c>
      <c r="EB30" s="306" t="s">
        <v>113</v>
      </c>
      <c r="EC30" s="305" t="s">
        <v>0</v>
      </c>
      <c r="ED30" s="306" t="s">
        <v>113</v>
      </c>
      <c r="EE30" s="981">
        <v>7137.98279</v>
      </c>
      <c r="EF30" s="978">
        <f t="shared" si="45"/>
        <v>-3.9876443879315548</v>
      </c>
      <c r="EG30" s="979" t="s">
        <v>1</v>
      </c>
      <c r="EH30" s="308" t="s">
        <v>0</v>
      </c>
      <c r="EI30" s="306" t="s">
        <v>84</v>
      </c>
      <c r="EJ30" s="834" t="s">
        <v>0</v>
      </c>
      <c r="EK30" s="293" t="s">
        <v>84</v>
      </c>
      <c r="EL30" s="939" t="s">
        <v>0</v>
      </c>
      <c r="EM30" s="306" t="s">
        <v>84</v>
      </c>
      <c r="EN30" s="1087">
        <v>6922.4820300000001</v>
      </c>
      <c r="EO30" s="326">
        <f>(EN30/EE30-1)*100</f>
        <v>-3.0190708823493839</v>
      </c>
      <c r="EP30" s="979" t="s">
        <v>2</v>
      </c>
      <c r="EQ30" s="905" t="s">
        <v>0</v>
      </c>
      <c r="ER30" s="293" t="s">
        <v>84</v>
      </c>
      <c r="ES30" s="955" t="s">
        <v>0</v>
      </c>
      <c r="ET30" s="306" t="s">
        <v>84</v>
      </c>
      <c r="EU30" s="955" t="s">
        <v>0</v>
      </c>
      <c r="EV30" s="293" t="s">
        <v>84</v>
      </c>
      <c r="EW30" s="991" t="s">
        <v>0</v>
      </c>
      <c r="EX30" s="293" t="s">
        <v>0</v>
      </c>
      <c r="EY30" s="303" t="s">
        <v>2</v>
      </c>
      <c r="EZ30" s="1002" t="s">
        <v>0</v>
      </c>
      <c r="FA30" s="293" t="s">
        <v>84</v>
      </c>
      <c r="FB30" s="955" t="s">
        <v>0</v>
      </c>
      <c r="FC30" s="293" t="s">
        <v>84</v>
      </c>
      <c r="FD30" s="955" t="s">
        <v>0</v>
      </c>
      <c r="FE30" s="293" t="s">
        <v>84</v>
      </c>
      <c r="FF30" s="1095" t="s">
        <v>0</v>
      </c>
      <c r="FG30" s="293" t="s">
        <v>0</v>
      </c>
      <c r="FH30" s="303" t="s">
        <v>2</v>
      </c>
      <c r="FI30" s="1130" t="s">
        <v>0</v>
      </c>
      <c r="FJ30" s="303" t="s">
        <v>84</v>
      </c>
    </row>
    <row r="31" spans="1:166" ht="20.100000000000001" customHeight="1">
      <c r="A31" s="1348"/>
      <c r="B31" s="1349"/>
      <c r="C31" s="46" t="s">
        <v>0</v>
      </c>
      <c r="D31" s="31">
        <v>7904</v>
      </c>
      <c r="E31" s="32">
        <v>1.5</v>
      </c>
      <c r="F31" s="33">
        <f>(D31/D$39)*100</f>
        <v>0.73937568404411558</v>
      </c>
      <c r="G31" s="47" t="s">
        <v>0</v>
      </c>
      <c r="H31" s="31">
        <v>8160</v>
      </c>
      <c r="I31" s="32">
        <f t="shared" si="74"/>
        <v>3.238866396761142</v>
      </c>
      <c r="J31" s="35">
        <f>(H31/H$39)*100</f>
        <v>0.68969830770349061</v>
      </c>
      <c r="K31" s="46" t="s">
        <v>0</v>
      </c>
      <c r="L31" s="31">
        <v>9005</v>
      </c>
      <c r="M31" s="32">
        <f t="shared" si="53"/>
        <v>10.355392156862742</v>
      </c>
      <c r="N31" s="33">
        <f>(L31/L$39)*100</f>
        <v>0.70882963214851336</v>
      </c>
      <c r="O31" s="47" t="s">
        <v>0</v>
      </c>
      <c r="P31" s="31">
        <v>9528</v>
      </c>
      <c r="Q31" s="32">
        <f t="shared" si="54"/>
        <v>5.8078845086063202</v>
      </c>
      <c r="R31" s="35">
        <f>(P31/P$39)*100</f>
        <v>0.7184967672170014</v>
      </c>
      <c r="S31" s="121" t="s">
        <v>0</v>
      </c>
      <c r="T31" s="37">
        <v>9269</v>
      </c>
      <c r="U31" s="38">
        <f t="shared" si="55"/>
        <v>-2.7183039462636449</v>
      </c>
      <c r="V31" s="38">
        <f>(T31/T$39)*100</f>
        <v>0.65627557768393985</v>
      </c>
      <c r="W31" s="122" t="s">
        <v>0</v>
      </c>
      <c r="X31" s="40">
        <v>8852</v>
      </c>
      <c r="Y31" s="41">
        <f t="shared" si="56"/>
        <v>-4.4988671917143179</v>
      </c>
      <c r="Z31" s="42">
        <f>(X31/X$39)*100</f>
        <v>0.58541837375114159</v>
      </c>
      <c r="AA31" s="121" t="s">
        <v>0</v>
      </c>
      <c r="AB31" s="40">
        <v>8797</v>
      </c>
      <c r="AC31" s="41">
        <f t="shared" si="57"/>
        <v>-0.62132851333032146</v>
      </c>
      <c r="AD31" s="41">
        <f>(AB31/AB$39)*100</f>
        <v>0.55215813678482906</v>
      </c>
      <c r="AE31" s="122" t="s">
        <v>0</v>
      </c>
      <c r="AF31" s="40">
        <v>8598</v>
      </c>
      <c r="AG31" s="41">
        <f t="shared" si="58"/>
        <v>-2.2621348186881884</v>
      </c>
      <c r="AH31" s="42">
        <f>(AF31/AF$39)*100</f>
        <v>0.52056561106519783</v>
      </c>
      <c r="AI31" s="121" t="s">
        <v>0</v>
      </c>
      <c r="AJ31" s="40">
        <v>8557</v>
      </c>
      <c r="AK31" s="41">
        <f t="shared" si="59"/>
        <v>-0.47685508257734321</v>
      </c>
      <c r="AL31" s="41">
        <f>(AJ31/AJ$39)*100</f>
        <v>0.50858568958620731</v>
      </c>
      <c r="AM31" s="47" t="s">
        <v>0</v>
      </c>
      <c r="AN31" s="40">
        <v>8222</v>
      </c>
      <c r="AO31" s="41">
        <f t="shared" si="60"/>
        <v>-3.9149234544817113</v>
      </c>
      <c r="AP31" s="42">
        <f>(AN31/AN$39)*100</f>
        <v>0.47834864413583655</v>
      </c>
      <c r="AQ31" s="121" t="s">
        <v>0</v>
      </c>
      <c r="AR31" s="40">
        <v>7409</v>
      </c>
      <c r="AS31" s="41">
        <f t="shared" si="61"/>
        <v>-9.8881050839211841</v>
      </c>
      <c r="AT31" s="41">
        <f>(AR31/AR$39)*100</f>
        <v>0.41120607312907898</v>
      </c>
      <c r="AU31" s="122" t="s">
        <v>0</v>
      </c>
      <c r="AV31" s="40">
        <v>7148</v>
      </c>
      <c r="AW31" s="41">
        <f t="shared" si="62"/>
        <v>-3.5227426103387804</v>
      </c>
      <c r="AX31" s="42">
        <f>(AV31/AV$39)*100</f>
        <v>0.38965357464090056</v>
      </c>
      <c r="AY31" s="46" t="s">
        <v>0</v>
      </c>
      <c r="AZ31" s="48">
        <v>7010</v>
      </c>
      <c r="BA31" s="49">
        <f t="shared" si="63"/>
        <v>-1.9306099608282001</v>
      </c>
      <c r="BB31" s="50">
        <f>(AZ31/AZ$39)*100</f>
        <v>0.38029208167871015</v>
      </c>
      <c r="BC31" s="47" t="s">
        <v>0</v>
      </c>
      <c r="BD31" s="48">
        <v>6706</v>
      </c>
      <c r="BE31" s="49">
        <f t="shared" si="64"/>
        <v>-4.3366619115549181</v>
      </c>
      <c r="BF31" s="310">
        <f>(BD31/BD$39)*100</f>
        <v>0.36567038844163124</v>
      </c>
      <c r="BG31" s="46" t="s">
        <v>0</v>
      </c>
      <c r="BH31" s="48">
        <v>6202</v>
      </c>
      <c r="BI31" s="49">
        <f t="shared" si="65"/>
        <v>-7.5156576200417486</v>
      </c>
      <c r="BJ31" s="50">
        <f>(BH31/BH$39)*100</f>
        <v>0.33901603356706961</v>
      </c>
      <c r="BK31" s="47" t="s">
        <v>0</v>
      </c>
      <c r="BL31" s="48">
        <v>6313</v>
      </c>
      <c r="BM31" s="311">
        <f t="shared" si="66"/>
        <v>1.7897452434698424</v>
      </c>
      <c r="BN31" s="51">
        <f>(BL31/BL$39)*100</f>
        <v>0.34434664410658872</v>
      </c>
      <c r="BO31" s="121" t="s">
        <v>0</v>
      </c>
      <c r="BP31" s="37">
        <v>6125.4925499999999</v>
      </c>
      <c r="BQ31" s="311">
        <f t="shared" si="67"/>
        <v>-2.9701797877395908</v>
      </c>
      <c r="BR31" s="38">
        <f>(BP31/BP$39)*100</f>
        <v>0.33366293356599191</v>
      </c>
      <c r="BS31" s="122" t="s">
        <v>0</v>
      </c>
      <c r="BT31" s="37">
        <v>6125.83637</v>
      </c>
      <c r="BU31" s="311">
        <f t="shared" si="68"/>
        <v>5.6129363833701262E-3</v>
      </c>
      <c r="BV31" s="51">
        <f>(BT31/BT$39)*100</f>
        <v>0.34209024635443719</v>
      </c>
      <c r="BW31" s="312" t="s">
        <v>0</v>
      </c>
      <c r="BX31" s="313" t="s">
        <v>113</v>
      </c>
      <c r="BY31" s="314" t="s">
        <v>0</v>
      </c>
      <c r="BZ31" s="315" t="s">
        <v>113</v>
      </c>
      <c r="CA31" s="314" t="s">
        <v>0</v>
      </c>
      <c r="CB31" s="315" t="s">
        <v>113</v>
      </c>
      <c r="CC31" s="53">
        <v>6544.5989300000001</v>
      </c>
      <c r="CD31" s="311">
        <f t="shared" si="69"/>
        <v>6.8360062970470814</v>
      </c>
      <c r="CE31" s="38">
        <f>(CC31/CC$39)*100</f>
        <v>0.36578343690813503</v>
      </c>
      <c r="CF31" s="316" t="s">
        <v>0</v>
      </c>
      <c r="CG31" s="315" t="s">
        <v>113</v>
      </c>
      <c r="CH31" s="314" t="s">
        <v>0</v>
      </c>
      <c r="CI31" s="315" t="s">
        <v>113</v>
      </c>
      <c r="CJ31" s="314" t="s">
        <v>0</v>
      </c>
      <c r="CK31" s="315" t="s">
        <v>113</v>
      </c>
      <c r="CL31" s="37">
        <v>6611.72732</v>
      </c>
      <c r="CM31" s="311">
        <f t="shared" si="70"/>
        <v>1.025706704383178</v>
      </c>
      <c r="CN31" s="51">
        <f>(CL31/CL$39)*100</f>
        <v>0.37214959364432687</v>
      </c>
      <c r="CO31" s="312" t="s">
        <v>0</v>
      </c>
      <c r="CP31" s="315" t="s">
        <v>113</v>
      </c>
      <c r="CQ31" s="314" t="s">
        <v>0</v>
      </c>
      <c r="CR31" s="315" t="s">
        <v>113</v>
      </c>
      <c r="CS31" s="314" t="s">
        <v>0</v>
      </c>
      <c r="CT31" s="315" t="s">
        <v>113</v>
      </c>
      <c r="CU31" s="37">
        <v>6652.8617000000004</v>
      </c>
      <c r="CV31" s="311">
        <f t="shared" si="71"/>
        <v>0.62214271716214409</v>
      </c>
      <c r="CW31" s="38">
        <f>(CU31/CU$39)*100</f>
        <v>0.37993469844672806</v>
      </c>
      <c r="CX31" s="316" t="s">
        <v>0</v>
      </c>
      <c r="CY31" s="315" t="s">
        <v>113</v>
      </c>
      <c r="CZ31" s="314" t="s">
        <v>0</v>
      </c>
      <c r="DA31" s="315" t="s">
        <v>113</v>
      </c>
      <c r="DB31" s="314" t="s">
        <v>0</v>
      </c>
      <c r="DC31" s="315" t="s">
        <v>113</v>
      </c>
      <c r="DD31" s="317">
        <v>6998.1772600000004</v>
      </c>
      <c r="DE31" s="311">
        <f t="shared" si="72"/>
        <v>5.190481563745708</v>
      </c>
      <c r="DF31" s="58">
        <f>(DD31/DD$39)*100</f>
        <v>0.39746565111154208</v>
      </c>
      <c r="DG31" s="312" t="s">
        <v>0</v>
      </c>
      <c r="DH31" s="315" t="s">
        <v>113</v>
      </c>
      <c r="DI31" s="314" t="s">
        <v>0</v>
      </c>
      <c r="DJ31" s="315" t="s">
        <v>113</v>
      </c>
      <c r="DK31" s="314" t="s">
        <v>0</v>
      </c>
      <c r="DL31" s="315" t="s">
        <v>113</v>
      </c>
      <c r="DM31" s="821">
        <v>7649.2046499999997</v>
      </c>
      <c r="DN31" s="329">
        <f t="shared" si="43"/>
        <v>9.3028136586525747</v>
      </c>
      <c r="DO31" s="828">
        <f>(DM31/DM$39)*100</f>
        <v>0.43121268428205872</v>
      </c>
      <c r="DP31" s="316" t="s">
        <v>0</v>
      </c>
      <c r="DQ31" s="315" t="s">
        <v>113</v>
      </c>
      <c r="DR31" s="314" t="s">
        <v>0</v>
      </c>
      <c r="DS31" s="315" t="s">
        <v>113</v>
      </c>
      <c r="DT31" s="314" t="s">
        <v>0</v>
      </c>
      <c r="DU31" s="315" t="s">
        <v>113</v>
      </c>
      <c r="DV31" s="37">
        <v>7434.4418949999999</v>
      </c>
      <c r="DW31" s="311">
        <f t="shared" si="44"/>
        <v>-2.8076481781671214</v>
      </c>
      <c r="DX31" s="51">
        <f>(DV31/DV$39)*100</f>
        <v>0.41527256978622018</v>
      </c>
      <c r="DY31" s="316" t="s">
        <v>0</v>
      </c>
      <c r="DZ31" s="315" t="s">
        <v>113</v>
      </c>
      <c r="EA31" s="314" t="s">
        <v>0</v>
      </c>
      <c r="EB31" s="315" t="s">
        <v>113</v>
      </c>
      <c r="EC31" s="314" t="s">
        <v>0</v>
      </c>
      <c r="ED31" s="315" t="s">
        <v>113</v>
      </c>
      <c r="EE31" s="982">
        <v>7137.98279</v>
      </c>
      <c r="EF31" s="329">
        <f t="shared" si="45"/>
        <v>-3.9876443879315548</v>
      </c>
      <c r="EG31" s="980">
        <f>(EE31/EE$39)*100</f>
        <v>0.39359434208691196</v>
      </c>
      <c r="EH31" s="316" t="s">
        <v>0</v>
      </c>
      <c r="EI31" s="315" t="s">
        <v>84</v>
      </c>
      <c r="EJ31" s="835" t="s">
        <v>0</v>
      </c>
      <c r="EK31" s="313" t="s">
        <v>84</v>
      </c>
      <c r="EL31" s="940" t="s">
        <v>0</v>
      </c>
      <c r="EM31" s="315" t="s">
        <v>84</v>
      </c>
      <c r="EN31" s="1088">
        <v>6922.4820300000001</v>
      </c>
      <c r="EO31" s="329">
        <f t="shared" si="47"/>
        <v>-3.0190708823493839</v>
      </c>
      <c r="EP31" s="980">
        <f>(EN31/EN$39)*100</f>
        <v>0.37885463358317656</v>
      </c>
      <c r="EQ31" s="906" t="s">
        <v>0</v>
      </c>
      <c r="ER31" s="313" t="s">
        <v>84</v>
      </c>
      <c r="ES31" s="956" t="s">
        <v>0</v>
      </c>
      <c r="ET31" s="315" t="s">
        <v>84</v>
      </c>
      <c r="EU31" s="956" t="s">
        <v>0</v>
      </c>
      <c r="EV31" s="313" t="s">
        <v>84</v>
      </c>
      <c r="EW31" s="992" t="s">
        <v>0</v>
      </c>
      <c r="EX31" s="315" t="s">
        <v>0</v>
      </c>
      <c r="EY31" s="318" t="s">
        <v>2</v>
      </c>
      <c r="EZ31" s="1003" t="s">
        <v>0</v>
      </c>
      <c r="FA31" s="313" t="s">
        <v>84</v>
      </c>
      <c r="FB31" s="956" t="s">
        <v>0</v>
      </c>
      <c r="FC31" s="313" t="s">
        <v>84</v>
      </c>
      <c r="FD31" s="956" t="s">
        <v>0</v>
      </c>
      <c r="FE31" s="313" t="s">
        <v>84</v>
      </c>
      <c r="FF31" s="1096" t="s">
        <v>0</v>
      </c>
      <c r="FG31" s="315" t="s">
        <v>0</v>
      </c>
      <c r="FH31" s="318" t="s">
        <v>2</v>
      </c>
      <c r="FI31" s="1131" t="s">
        <v>0</v>
      </c>
      <c r="FJ31" s="318" t="s">
        <v>84</v>
      </c>
    </row>
    <row r="32" spans="1:166" ht="20.100000000000001" customHeight="1">
      <c r="A32" s="1351" t="s">
        <v>39</v>
      </c>
      <c r="B32" s="1352"/>
      <c r="C32" s="249">
        <v>1680.8</v>
      </c>
      <c r="D32" s="250">
        <v>67759</v>
      </c>
      <c r="E32" s="251">
        <v>7.2</v>
      </c>
      <c r="F32" s="252" t="s">
        <v>113</v>
      </c>
      <c r="G32" s="253">
        <v>1776.2</v>
      </c>
      <c r="H32" s="250">
        <v>73183</v>
      </c>
      <c r="I32" s="251">
        <f t="shared" si="74"/>
        <v>8.004840685370219</v>
      </c>
      <c r="J32" s="254" t="s">
        <v>113</v>
      </c>
      <c r="K32" s="249">
        <v>1875.1</v>
      </c>
      <c r="L32" s="250">
        <v>79604</v>
      </c>
      <c r="M32" s="251">
        <f t="shared" si="53"/>
        <v>8.7738955768416069</v>
      </c>
      <c r="N32" s="252" t="s">
        <v>113</v>
      </c>
      <c r="O32" s="253">
        <v>1976.6</v>
      </c>
      <c r="P32" s="250">
        <v>87503</v>
      </c>
      <c r="Q32" s="251">
        <f t="shared" si="54"/>
        <v>9.9228681975780155</v>
      </c>
      <c r="R32" s="254" t="s">
        <v>113</v>
      </c>
      <c r="S32" s="319">
        <v>2044.4</v>
      </c>
      <c r="T32" s="256">
        <v>96720</v>
      </c>
      <c r="U32" s="52">
        <f t="shared" si="55"/>
        <v>10.533353142177981</v>
      </c>
      <c r="V32" s="257" t="s">
        <v>113</v>
      </c>
      <c r="W32" s="258">
        <v>2053.4</v>
      </c>
      <c r="X32" s="259">
        <v>103384</v>
      </c>
      <c r="Y32" s="260">
        <f t="shared" si="56"/>
        <v>6.8899917287014167</v>
      </c>
      <c r="Z32" s="261" t="s">
        <v>113</v>
      </c>
      <c r="AA32" s="262">
        <v>1791.1</v>
      </c>
      <c r="AB32" s="259">
        <v>97897</v>
      </c>
      <c r="AC32" s="260">
        <f t="shared" si="57"/>
        <v>-5.3073976630813258</v>
      </c>
      <c r="AD32" s="263" t="s">
        <v>113</v>
      </c>
      <c r="AE32" s="258">
        <v>1745.8</v>
      </c>
      <c r="AF32" s="259">
        <v>104396</v>
      </c>
      <c r="AG32" s="260">
        <f t="shared" si="58"/>
        <v>6.6386099676190247</v>
      </c>
      <c r="AH32" s="261" t="s">
        <v>113</v>
      </c>
      <c r="AI32" s="262">
        <v>1698.9</v>
      </c>
      <c r="AJ32" s="259">
        <v>106985</v>
      </c>
      <c r="AK32" s="260">
        <f t="shared" si="59"/>
        <v>2.4799800758649848</v>
      </c>
      <c r="AL32" s="263" t="s">
        <v>113</v>
      </c>
      <c r="AM32" s="264">
        <v>1582.9</v>
      </c>
      <c r="AN32" s="259">
        <v>101910</v>
      </c>
      <c r="AO32" s="260">
        <f t="shared" si="60"/>
        <v>-4.7436556526615936</v>
      </c>
      <c r="AP32" s="261" t="s">
        <v>113</v>
      </c>
      <c r="AQ32" s="262">
        <v>1470.6</v>
      </c>
      <c r="AR32" s="259">
        <v>96486</v>
      </c>
      <c r="AS32" s="260">
        <f t="shared" si="61"/>
        <v>-5.3223432440388629</v>
      </c>
      <c r="AT32" s="263" t="s">
        <v>113</v>
      </c>
      <c r="AU32" s="258">
        <v>1367.3</v>
      </c>
      <c r="AV32" s="259">
        <v>90138</v>
      </c>
      <c r="AW32" s="260">
        <f t="shared" si="62"/>
        <v>-6.5791928362664009</v>
      </c>
      <c r="AX32" s="261" t="s">
        <v>113</v>
      </c>
      <c r="AY32" s="320">
        <v>1229</v>
      </c>
      <c r="AZ32" s="266">
        <v>80086</v>
      </c>
      <c r="BA32" s="267">
        <f t="shared" si="63"/>
        <v>-11.151789478355411</v>
      </c>
      <c r="BB32" s="268" t="s">
        <v>113</v>
      </c>
      <c r="BC32" s="321">
        <v>1057.2</v>
      </c>
      <c r="BD32" s="266">
        <v>61613</v>
      </c>
      <c r="BE32" s="267">
        <f t="shared" si="64"/>
        <v>-23.066453562420396</v>
      </c>
      <c r="BF32" s="270" t="s">
        <v>113</v>
      </c>
      <c r="BG32" s="320">
        <v>904.9</v>
      </c>
      <c r="BH32" s="266">
        <v>50519</v>
      </c>
      <c r="BI32" s="267">
        <f t="shared" si="65"/>
        <v>-18.005940304805801</v>
      </c>
      <c r="BJ32" s="268" t="s">
        <v>113</v>
      </c>
      <c r="BK32" s="321">
        <v>802.8</v>
      </c>
      <c r="BL32" s="266">
        <v>43595</v>
      </c>
      <c r="BM32" s="52">
        <f t="shared" si="66"/>
        <v>-13.705734476137687</v>
      </c>
      <c r="BN32" s="271" t="s">
        <v>113</v>
      </c>
      <c r="BO32" s="322">
        <v>707.8</v>
      </c>
      <c r="BP32" s="256">
        <v>37320</v>
      </c>
      <c r="BQ32" s="52">
        <f t="shared" si="67"/>
        <v>-14.393852506021332</v>
      </c>
      <c r="BR32" s="257" t="s">
        <v>113</v>
      </c>
      <c r="BS32" s="323">
        <v>637.5</v>
      </c>
      <c r="BT32" s="256">
        <v>32890</v>
      </c>
      <c r="BU32" s="52">
        <f t="shared" si="68"/>
        <v>-11.87031082529475</v>
      </c>
      <c r="BV32" s="271" t="s">
        <v>113</v>
      </c>
      <c r="BW32" s="274" t="s">
        <v>0</v>
      </c>
      <c r="BX32" s="257" t="s">
        <v>113</v>
      </c>
      <c r="BY32" s="256">
        <v>31059</v>
      </c>
      <c r="BZ32" s="54">
        <f>(BY32/BT32-1)*100</f>
        <v>-5.5670416539981726</v>
      </c>
      <c r="CA32" s="275" t="s">
        <v>0</v>
      </c>
      <c r="CB32" s="276" t="s">
        <v>113</v>
      </c>
      <c r="CC32" s="277">
        <v>27240</v>
      </c>
      <c r="CD32" s="52">
        <f t="shared" si="69"/>
        <v>-17.178473700212827</v>
      </c>
      <c r="CE32" s="257" t="s">
        <v>113</v>
      </c>
      <c r="CF32" s="278" t="s">
        <v>0</v>
      </c>
      <c r="CG32" s="257" t="s">
        <v>113</v>
      </c>
      <c r="CH32" s="256">
        <v>25536</v>
      </c>
      <c r="CI32" s="52">
        <f>(CH32/CC32-1)*100</f>
        <v>-6.255506607929517</v>
      </c>
      <c r="CJ32" s="275" t="s">
        <v>0</v>
      </c>
      <c r="CK32" s="276" t="s">
        <v>113</v>
      </c>
      <c r="CL32" s="256">
        <v>23997</v>
      </c>
      <c r="CM32" s="52">
        <f t="shared" si="70"/>
        <v>-11.905286343612332</v>
      </c>
      <c r="CN32" s="271" t="s">
        <v>113</v>
      </c>
      <c r="CO32" s="274" t="s">
        <v>0</v>
      </c>
      <c r="CP32" s="257" t="s">
        <v>113</v>
      </c>
      <c r="CQ32" s="256">
        <v>22222</v>
      </c>
      <c r="CR32" s="324">
        <f>(CQ32/CL32-1)*100</f>
        <v>-7.3967579280743383</v>
      </c>
      <c r="CS32" s="275" t="s">
        <v>0</v>
      </c>
      <c r="CT32" s="306" t="s">
        <v>113</v>
      </c>
      <c r="CU32" s="256">
        <v>20515</v>
      </c>
      <c r="CV32" s="52">
        <f t="shared" si="71"/>
        <v>-14.510147101721049</v>
      </c>
      <c r="CW32" s="257" t="s">
        <v>113</v>
      </c>
      <c r="CX32" s="278" t="s">
        <v>0</v>
      </c>
      <c r="CY32" s="276" t="s">
        <v>113</v>
      </c>
      <c r="CZ32" s="256">
        <v>18959</v>
      </c>
      <c r="DA32" s="324">
        <f>(CZ32/CU32-1)*100</f>
        <v>-7.5846941262490812</v>
      </c>
      <c r="DB32" s="275" t="s">
        <v>0</v>
      </c>
      <c r="DC32" s="306" t="s">
        <v>113</v>
      </c>
      <c r="DD32" s="256">
        <v>17355.14</v>
      </c>
      <c r="DE32" s="52">
        <f t="shared" si="72"/>
        <v>-15.402680965147454</v>
      </c>
      <c r="DF32" s="303" t="s">
        <v>113</v>
      </c>
      <c r="DG32" s="274" t="s">
        <v>0</v>
      </c>
      <c r="DH32" s="276" t="s">
        <v>113</v>
      </c>
      <c r="DI32" s="325">
        <v>16082.66</v>
      </c>
      <c r="DJ32" s="326">
        <f>(DI32/DD32-1)*100</f>
        <v>-7.3320065410016788</v>
      </c>
      <c r="DK32" s="327" t="s">
        <v>0</v>
      </c>
      <c r="DL32" s="328" t="s">
        <v>113</v>
      </c>
      <c r="DM32" s="256">
        <v>14891</v>
      </c>
      <c r="DN32" s="52">
        <f t="shared" ref="DN32:DN39" si="77">(DM32/DD32-1)*100</f>
        <v>-14.198329716729452</v>
      </c>
      <c r="DO32" s="257" t="s">
        <v>113</v>
      </c>
      <c r="DP32" s="278" t="s">
        <v>0</v>
      </c>
      <c r="DQ32" s="276" t="s">
        <v>113</v>
      </c>
      <c r="DR32" s="325">
        <v>13785</v>
      </c>
      <c r="DS32" s="326">
        <f>(DR32/DM32-1)*100</f>
        <v>-7.4273050836075498</v>
      </c>
      <c r="DT32" s="327" t="s">
        <v>0</v>
      </c>
      <c r="DU32" s="328" t="s">
        <v>113</v>
      </c>
      <c r="DV32" s="256">
        <v>12735</v>
      </c>
      <c r="DW32" s="52">
        <f t="shared" ref="DW32:DW39" si="78">(DV32/DM32-1)*100</f>
        <v>-14.478544087032441</v>
      </c>
      <c r="DX32" s="271" t="s">
        <v>113</v>
      </c>
      <c r="DY32" s="278" t="s">
        <v>0</v>
      </c>
      <c r="DZ32" s="276" t="s">
        <v>113</v>
      </c>
      <c r="EA32" s="325">
        <v>11794</v>
      </c>
      <c r="EB32" s="326">
        <f>(EA32/DV32-1)*100</f>
        <v>-7.3890851982724826</v>
      </c>
      <c r="EC32" s="327" t="s">
        <v>0</v>
      </c>
      <c r="ED32" s="328" t="s">
        <v>113</v>
      </c>
      <c r="EE32" s="277">
        <v>10937</v>
      </c>
      <c r="EF32" s="52">
        <f t="shared" ref="EF32:EF36" si="79">(EE32/DV32-1)*100</f>
        <v>-14.118570867687474</v>
      </c>
      <c r="EG32" s="271" t="s">
        <v>84</v>
      </c>
      <c r="EH32" s="278" t="s">
        <v>0</v>
      </c>
      <c r="EI32" s="276" t="s">
        <v>84</v>
      </c>
      <c r="EJ32" s="859">
        <v>10208</v>
      </c>
      <c r="EK32" s="924">
        <f>(EJ32/EE32-1)*100</f>
        <v>-6.6654475633171835</v>
      </c>
      <c r="EL32" s="939" t="s">
        <v>0</v>
      </c>
      <c r="EM32" s="306" t="s">
        <v>84</v>
      </c>
      <c r="EN32" s="898">
        <v>9438</v>
      </c>
      <c r="EO32" s="52">
        <f t="shared" ref="EO32:EO36" si="80">(EN32/EE32-1)*100</f>
        <v>-13.705769406601442</v>
      </c>
      <c r="EP32" s="271" t="s">
        <v>84</v>
      </c>
      <c r="EQ32" s="904" t="s">
        <v>0</v>
      </c>
      <c r="ER32" s="257" t="s">
        <v>84</v>
      </c>
      <c r="ES32" s="957">
        <v>8764</v>
      </c>
      <c r="ET32" s="958">
        <f>(ES32/EN32-1)*100</f>
        <v>-7.1413435049798686</v>
      </c>
      <c r="EU32" s="957" t="s">
        <v>0</v>
      </c>
      <c r="EV32" s="293" t="s">
        <v>84</v>
      </c>
      <c r="EW32" s="990">
        <v>8067</v>
      </c>
      <c r="EX32" s="52">
        <f t="shared" ref="EX32:EX36" si="81">(EW32/EN32-1)*100</f>
        <v>-14.526382708200892</v>
      </c>
      <c r="EY32" s="271" t="s">
        <v>2</v>
      </c>
      <c r="EZ32" s="1001" t="s">
        <v>0</v>
      </c>
      <c r="FA32" s="257" t="s">
        <v>84</v>
      </c>
      <c r="FB32" s="957">
        <v>7397</v>
      </c>
      <c r="FC32" s="924">
        <f>(FB32/EW32-1)*100</f>
        <v>-8.3054419238874466</v>
      </c>
      <c r="FD32" s="957" t="s">
        <v>0</v>
      </c>
      <c r="FE32" s="293" t="s">
        <v>84</v>
      </c>
      <c r="FF32" s="990">
        <v>6718</v>
      </c>
      <c r="FG32" s="52">
        <f t="shared" ref="FG32:FG36" si="82">(FF32/EW32-1)*100</f>
        <v>-16.722449485558442</v>
      </c>
      <c r="FH32" s="271" t="s">
        <v>2</v>
      </c>
      <c r="FI32" s="1129" t="s">
        <v>0</v>
      </c>
      <c r="FJ32" s="271" t="s">
        <v>84</v>
      </c>
    </row>
    <row r="33" spans="1:166" ht="20.100000000000001" customHeight="1">
      <c r="A33" s="1353"/>
      <c r="B33" s="1352"/>
      <c r="C33" s="249">
        <v>1672.4</v>
      </c>
      <c r="D33" s="250">
        <v>64747</v>
      </c>
      <c r="E33" s="251">
        <v>8.1999999999999993</v>
      </c>
      <c r="F33" s="279">
        <f>(D33/D$39)*100</f>
        <v>6.0567253814276762</v>
      </c>
      <c r="G33" s="253">
        <v>1768.2</v>
      </c>
      <c r="H33" s="250">
        <v>70146</v>
      </c>
      <c r="I33" s="251">
        <f t="shared" si="74"/>
        <v>8.3386102831019215</v>
      </c>
      <c r="J33" s="280">
        <f>(H33/H$39)*100</f>
        <v>5.9288697907069912</v>
      </c>
      <c r="K33" s="249">
        <v>1867.6</v>
      </c>
      <c r="L33" s="250">
        <v>76281</v>
      </c>
      <c r="M33" s="251">
        <f t="shared" si="53"/>
        <v>8.7460439654434943</v>
      </c>
      <c r="N33" s="279">
        <f>(L33/L$39)*100</f>
        <v>6.0044678700633813</v>
      </c>
      <c r="O33" s="253">
        <v>1969.7</v>
      </c>
      <c r="P33" s="250">
        <v>84131</v>
      </c>
      <c r="Q33" s="251">
        <f t="shared" si="54"/>
        <v>10.290898126663262</v>
      </c>
      <c r="R33" s="280">
        <f>(P33/P$39)*100</f>
        <v>6.3442329473901697</v>
      </c>
      <c r="S33" s="36">
        <v>2038.4</v>
      </c>
      <c r="T33" s="256">
        <v>93469</v>
      </c>
      <c r="U33" s="52">
        <f t="shared" si="55"/>
        <v>11.099356955224593</v>
      </c>
      <c r="V33" s="52">
        <f>(T33/T$39)*100</f>
        <v>6.6179115298888949</v>
      </c>
      <c r="W33" s="258">
        <v>2048.4</v>
      </c>
      <c r="X33" s="259">
        <v>100217</v>
      </c>
      <c r="Y33" s="260">
        <f t="shared" si="56"/>
        <v>7.2195059324482003</v>
      </c>
      <c r="Z33" s="281">
        <f>(X33/X$39)*100</f>
        <v>6.6277534073902116</v>
      </c>
      <c r="AA33" s="262">
        <v>1787.3</v>
      </c>
      <c r="AB33" s="259">
        <v>95131</v>
      </c>
      <c r="AC33" s="260">
        <f t="shared" si="57"/>
        <v>-5.0749872776075904</v>
      </c>
      <c r="AD33" s="260">
        <f>(AB33/AB$39)*100</f>
        <v>5.9710532807181504</v>
      </c>
      <c r="AE33" s="258">
        <v>1742.8</v>
      </c>
      <c r="AF33" s="259">
        <v>101909</v>
      </c>
      <c r="AG33" s="260">
        <f t="shared" si="58"/>
        <v>7.1249119635029556</v>
      </c>
      <c r="AH33" s="281">
        <f>(AF33/AF$39)*100</f>
        <v>6.1700768618333619</v>
      </c>
      <c r="AI33" s="262">
        <v>1696.5</v>
      </c>
      <c r="AJ33" s="259">
        <v>104765</v>
      </c>
      <c r="AK33" s="260">
        <f t="shared" si="59"/>
        <v>2.8025002698485846</v>
      </c>
      <c r="AL33" s="260">
        <f>(AJ33/AJ$39)*100</f>
        <v>6.2267126059949751</v>
      </c>
      <c r="AM33" s="264">
        <v>1580.9</v>
      </c>
      <c r="AN33" s="259">
        <v>99835</v>
      </c>
      <c r="AO33" s="260">
        <f t="shared" si="60"/>
        <v>-4.7057700567937788</v>
      </c>
      <c r="AP33" s="281">
        <f>(AN33/AN$39)*100</f>
        <v>5.8083114676844136</v>
      </c>
      <c r="AQ33" s="262">
        <v>1468.8</v>
      </c>
      <c r="AR33" s="259">
        <v>94561</v>
      </c>
      <c r="AS33" s="260">
        <f t="shared" si="61"/>
        <v>-5.2827164821956263</v>
      </c>
      <c r="AT33" s="260">
        <f>(AR33/AR$39)*100</f>
        <v>5.2482193927869938</v>
      </c>
      <c r="AU33" s="258">
        <v>1365.7</v>
      </c>
      <c r="AV33" s="259">
        <v>88394</v>
      </c>
      <c r="AW33" s="260">
        <f t="shared" si="62"/>
        <v>-6.521716140903755</v>
      </c>
      <c r="AX33" s="281">
        <f>(AV33/AV$39)*100</f>
        <v>4.8185559704543595</v>
      </c>
      <c r="AY33" s="320">
        <v>1227.5</v>
      </c>
      <c r="AZ33" s="266">
        <v>78593</v>
      </c>
      <c r="BA33" s="267">
        <f t="shared" si="63"/>
        <v>-11.087856641853522</v>
      </c>
      <c r="BB33" s="282">
        <f>(AZ33/AZ$39)*100</f>
        <v>4.2636655599678841</v>
      </c>
      <c r="BC33" s="321">
        <v>1056</v>
      </c>
      <c r="BD33" s="266">
        <v>60309</v>
      </c>
      <c r="BE33" s="267">
        <f t="shared" si="64"/>
        <v>-23.264158385606859</v>
      </c>
      <c r="BF33" s="283">
        <f>(BD33/BD$39)*100</f>
        <v>3.288579698259221</v>
      </c>
      <c r="BG33" s="320">
        <v>903.9</v>
      </c>
      <c r="BH33" s="266">
        <v>49369</v>
      </c>
      <c r="BI33" s="267">
        <f t="shared" si="65"/>
        <v>-18.139912782503444</v>
      </c>
      <c r="BJ33" s="282">
        <f>(BH33/BH$39)*100</f>
        <v>2.6986266625560562</v>
      </c>
      <c r="BK33" s="321">
        <v>802</v>
      </c>
      <c r="BL33" s="266">
        <v>42603</v>
      </c>
      <c r="BM33" s="54">
        <f t="shared" si="66"/>
        <v>-13.704956551682235</v>
      </c>
      <c r="BN33" s="58">
        <f>(BL33/BL$39)*100</f>
        <v>2.3238080277004594</v>
      </c>
      <c r="BO33" s="262">
        <v>707.1</v>
      </c>
      <c r="BP33" s="256">
        <v>36414</v>
      </c>
      <c r="BQ33" s="54">
        <f t="shared" si="67"/>
        <v>-14.527145975635513</v>
      </c>
      <c r="BR33" s="52">
        <f>(BP33/BP$39)*100</f>
        <v>1.9835142992496217</v>
      </c>
      <c r="BS33" s="258">
        <v>636.9</v>
      </c>
      <c r="BT33" s="256">
        <v>32062</v>
      </c>
      <c r="BU33" s="54">
        <f t="shared" si="68"/>
        <v>-11.951447245564895</v>
      </c>
      <c r="BV33" s="58">
        <f>(BT33/BT$39)*100</f>
        <v>1.7904653040244307</v>
      </c>
      <c r="BW33" s="274" t="s">
        <v>0</v>
      </c>
      <c r="BX33" s="257" t="s">
        <v>113</v>
      </c>
      <c r="BY33" s="256">
        <v>30257</v>
      </c>
      <c r="BZ33" s="54">
        <f>(BY33/BT33-1)*100</f>
        <v>-5.6297174224939184</v>
      </c>
      <c r="CA33" s="275" t="s">
        <v>0</v>
      </c>
      <c r="CB33" s="276" t="s">
        <v>113</v>
      </c>
      <c r="CC33" s="277">
        <v>26466</v>
      </c>
      <c r="CD33" s="54">
        <f t="shared" si="69"/>
        <v>-17.453683488241534</v>
      </c>
      <c r="CE33" s="52">
        <f>(CC33/CC$39)*100</f>
        <v>1.4792082058435172</v>
      </c>
      <c r="CF33" s="278" t="s">
        <v>0</v>
      </c>
      <c r="CG33" s="276" t="s">
        <v>113</v>
      </c>
      <c r="CH33" s="256">
        <v>24788</v>
      </c>
      <c r="CI33" s="54">
        <f>(CH33/CC33-1)*100</f>
        <v>-6.3402100808584549</v>
      </c>
      <c r="CJ33" s="275" t="s">
        <v>0</v>
      </c>
      <c r="CK33" s="276" t="s">
        <v>113</v>
      </c>
      <c r="CL33" s="256">
        <v>23270</v>
      </c>
      <c r="CM33" s="54">
        <f t="shared" si="70"/>
        <v>-12.075870928738762</v>
      </c>
      <c r="CN33" s="58">
        <f>(CL33/CL$39)*100</f>
        <v>1.3097819412346072</v>
      </c>
      <c r="CO33" s="274" t="s">
        <v>0</v>
      </c>
      <c r="CP33" s="276" t="s">
        <v>113</v>
      </c>
      <c r="CQ33" s="256">
        <v>21517</v>
      </c>
      <c r="CR33" s="311">
        <f>(CQ33/CL33-1)*100</f>
        <v>-7.5333046841426725</v>
      </c>
      <c r="CS33" s="275" t="s">
        <v>0</v>
      </c>
      <c r="CT33" s="315" t="s">
        <v>113</v>
      </c>
      <c r="CU33" s="256">
        <v>19838</v>
      </c>
      <c r="CV33" s="54">
        <f t="shared" si="71"/>
        <v>-14.748603351955303</v>
      </c>
      <c r="CW33" s="52">
        <f>(CU33/CU$39)*100</f>
        <v>1.1329176657597122</v>
      </c>
      <c r="CX33" s="278" t="s">
        <v>0</v>
      </c>
      <c r="CY33" s="276" t="s">
        <v>113</v>
      </c>
      <c r="CZ33" s="256">
        <v>18305</v>
      </c>
      <c r="DA33" s="311">
        <f>(CZ33/CU33-1)*100</f>
        <v>-7.7275935074100239</v>
      </c>
      <c r="DB33" s="275" t="s">
        <v>0</v>
      </c>
      <c r="DC33" s="315" t="s">
        <v>113</v>
      </c>
      <c r="DD33" s="256">
        <v>16863.669999999998</v>
      </c>
      <c r="DE33" s="54">
        <f t="shared" si="72"/>
        <v>-14.993094061901413</v>
      </c>
      <c r="DF33" s="58">
        <f>(DD33/DD$39)*100</f>
        <v>0.95778219494259809</v>
      </c>
      <c r="DG33" s="274" t="s">
        <v>0</v>
      </c>
      <c r="DH33" s="276" t="s">
        <v>113</v>
      </c>
      <c r="DI33" s="325">
        <v>15600.77</v>
      </c>
      <c r="DJ33" s="329">
        <f>(DI33/DD33-1)*100</f>
        <v>-7.4888799413176272</v>
      </c>
      <c r="DK33" s="327" t="s">
        <v>0</v>
      </c>
      <c r="DL33" s="330" t="s">
        <v>113</v>
      </c>
      <c r="DM33" s="256">
        <v>14440</v>
      </c>
      <c r="DN33" s="54">
        <f t="shared" si="77"/>
        <v>-14.372138449103888</v>
      </c>
      <c r="DO33" s="38">
        <f>(DM33/DM$39)*100</f>
        <v>0.81403380429008765</v>
      </c>
      <c r="DP33" s="278" t="s">
        <v>0</v>
      </c>
      <c r="DQ33" s="276" t="s">
        <v>113</v>
      </c>
      <c r="DR33" s="325">
        <v>13358</v>
      </c>
      <c r="DS33" s="329">
        <f>(DR33/DM33-1)*100</f>
        <v>-7.4930747922437702</v>
      </c>
      <c r="DT33" s="327" t="s">
        <v>0</v>
      </c>
      <c r="DU33" s="330" t="s">
        <v>113</v>
      </c>
      <c r="DV33" s="256">
        <v>12355</v>
      </c>
      <c r="DW33" s="54">
        <f t="shared" si="78"/>
        <v>-14.439058171745156</v>
      </c>
      <c r="DX33" s="51">
        <f>(DV33/DV$39)*100</f>
        <v>0.6901247830263324</v>
      </c>
      <c r="DY33" s="278" t="s">
        <v>0</v>
      </c>
      <c r="DZ33" s="276" t="s">
        <v>113</v>
      </c>
      <c r="EA33" s="325">
        <v>11431</v>
      </c>
      <c r="EB33" s="329">
        <f>(EA33/DV33-1)*100</f>
        <v>-7.4787535410764878</v>
      </c>
      <c r="EC33" s="327" t="s">
        <v>0</v>
      </c>
      <c r="ED33" s="330" t="s">
        <v>113</v>
      </c>
      <c r="EE33" s="277">
        <v>10623</v>
      </c>
      <c r="EF33" s="54">
        <f t="shared" si="79"/>
        <v>-14.018615944961555</v>
      </c>
      <c r="EG33" s="51">
        <f>(EE33/EE$39)*100</f>
        <v>0.58576110632360689</v>
      </c>
      <c r="EH33" s="278" t="s">
        <v>0</v>
      </c>
      <c r="EI33" s="276" t="s">
        <v>84</v>
      </c>
      <c r="EJ33" s="859">
        <v>9900</v>
      </c>
      <c r="EK33" s="924">
        <f>(EJ33/EE33-1)*100</f>
        <v>-6.805987009319403</v>
      </c>
      <c r="EL33" s="940" t="s">
        <v>0</v>
      </c>
      <c r="EM33" s="315" t="s">
        <v>84</v>
      </c>
      <c r="EN33" s="898">
        <v>9167</v>
      </c>
      <c r="EO33" s="54">
        <f t="shared" si="80"/>
        <v>-13.706109385296051</v>
      </c>
      <c r="EP33" s="51">
        <f>(EN33/EN$39)*100</f>
        <v>0.50169294929278119</v>
      </c>
      <c r="EQ33" s="904" t="s">
        <v>0</v>
      </c>
      <c r="ER33" s="257" t="s">
        <v>84</v>
      </c>
      <c r="ES33" s="957">
        <v>8505</v>
      </c>
      <c r="ET33" s="958">
        <f>(ES33/EN33-1)*100</f>
        <v>-7.2215555797971014</v>
      </c>
      <c r="EU33" s="957" t="s">
        <v>0</v>
      </c>
      <c r="EV33" s="313" t="s">
        <v>84</v>
      </c>
      <c r="EW33" s="990">
        <v>7856</v>
      </c>
      <c r="EX33" s="54">
        <f t="shared" si="81"/>
        <v>-14.301298134613283</v>
      </c>
      <c r="EY33" s="51">
        <f>(EW33/EW$39)*100</f>
        <v>0.42656573489168054</v>
      </c>
      <c r="EZ33" s="1001" t="s">
        <v>0</v>
      </c>
      <c r="FA33" s="257" t="s">
        <v>84</v>
      </c>
      <c r="FB33" s="957">
        <v>7192</v>
      </c>
      <c r="FC33" s="924">
        <f>(FB33/EW33-1)*100</f>
        <v>-8.4521384928716863</v>
      </c>
      <c r="FD33" s="957" t="s">
        <v>0</v>
      </c>
      <c r="FE33" s="313" t="s">
        <v>84</v>
      </c>
      <c r="FF33" s="990">
        <v>6611</v>
      </c>
      <c r="FG33" s="54">
        <f t="shared" si="82"/>
        <v>-15.847759674134421</v>
      </c>
      <c r="FH33" s="51">
        <f>(FF33/FF$39)*100</f>
        <v>0.35204314000863463</v>
      </c>
      <c r="FI33" s="1129" t="s">
        <v>0</v>
      </c>
      <c r="FJ33" s="271" t="s">
        <v>84</v>
      </c>
    </row>
    <row r="34" spans="1:166" ht="20.100000000000001" customHeight="1">
      <c r="A34" s="1350" t="s">
        <v>40</v>
      </c>
      <c r="B34" s="1347"/>
      <c r="C34" s="331">
        <v>15.2</v>
      </c>
      <c r="D34" s="285">
        <v>1559</v>
      </c>
      <c r="E34" s="286">
        <v>14.9</v>
      </c>
      <c r="F34" s="287" t="s">
        <v>113</v>
      </c>
      <c r="G34" s="332">
        <v>19.600000000000001</v>
      </c>
      <c r="H34" s="285">
        <v>2143</v>
      </c>
      <c r="I34" s="286">
        <f t="shared" si="74"/>
        <v>37.459910198845407</v>
      </c>
      <c r="J34" s="289" t="s">
        <v>113</v>
      </c>
      <c r="K34" s="331">
        <v>25.9</v>
      </c>
      <c r="L34" s="285">
        <v>2969</v>
      </c>
      <c r="M34" s="286">
        <f>(L34/H34-1)*100</f>
        <v>38.544097060195995</v>
      </c>
      <c r="N34" s="287" t="s">
        <v>113</v>
      </c>
      <c r="O34" s="332">
        <v>33.6</v>
      </c>
      <c r="P34" s="285">
        <v>3921</v>
      </c>
      <c r="Q34" s="286">
        <f t="shared" si="54"/>
        <v>32.064668238464122</v>
      </c>
      <c r="R34" s="289" t="s">
        <v>113</v>
      </c>
      <c r="S34" s="319">
        <v>40.700000000000003</v>
      </c>
      <c r="T34" s="291">
        <v>4793</v>
      </c>
      <c r="U34" s="292">
        <f t="shared" si="55"/>
        <v>22.239224687579707</v>
      </c>
      <c r="V34" s="293" t="s">
        <v>113</v>
      </c>
      <c r="W34" s="333">
        <v>45.9</v>
      </c>
      <c r="X34" s="295">
        <v>5403</v>
      </c>
      <c r="Y34" s="296">
        <f t="shared" si="56"/>
        <v>12.726893386188198</v>
      </c>
      <c r="Z34" s="297" t="s">
        <v>113</v>
      </c>
      <c r="AA34" s="334">
        <v>48.9</v>
      </c>
      <c r="AB34" s="295">
        <v>5657</v>
      </c>
      <c r="AC34" s="296">
        <f t="shared" si="57"/>
        <v>4.7010919859337363</v>
      </c>
      <c r="AD34" s="298" t="s">
        <v>113</v>
      </c>
      <c r="AE34" s="333">
        <v>51.1</v>
      </c>
      <c r="AF34" s="295">
        <v>5815</v>
      </c>
      <c r="AG34" s="296">
        <f t="shared" si="58"/>
        <v>2.7929998232278486</v>
      </c>
      <c r="AH34" s="297" t="s">
        <v>113</v>
      </c>
      <c r="AI34" s="334">
        <v>52.4</v>
      </c>
      <c r="AJ34" s="295">
        <v>5893</v>
      </c>
      <c r="AK34" s="296">
        <f t="shared" si="59"/>
        <v>1.341358555460026</v>
      </c>
      <c r="AL34" s="298" t="s">
        <v>113</v>
      </c>
      <c r="AM34" s="335">
        <v>52.3</v>
      </c>
      <c r="AN34" s="295">
        <v>5376</v>
      </c>
      <c r="AO34" s="296">
        <f t="shared" si="60"/>
        <v>-8.7731206516205695</v>
      </c>
      <c r="AP34" s="297" t="s">
        <v>113</v>
      </c>
      <c r="AQ34" s="334">
        <v>52</v>
      </c>
      <c r="AR34" s="295">
        <v>5742</v>
      </c>
      <c r="AS34" s="296">
        <f t="shared" si="61"/>
        <v>6.8080357142857206</v>
      </c>
      <c r="AT34" s="298" t="s">
        <v>113</v>
      </c>
      <c r="AU34" s="333">
        <v>54.6</v>
      </c>
      <c r="AV34" s="295">
        <v>6307</v>
      </c>
      <c r="AW34" s="296">
        <f t="shared" si="62"/>
        <v>9.8397770811563987</v>
      </c>
      <c r="AX34" s="297" t="s">
        <v>113</v>
      </c>
      <c r="AY34" s="336">
        <v>56.4</v>
      </c>
      <c r="AZ34" s="299">
        <v>6762</v>
      </c>
      <c r="BA34" s="300">
        <f t="shared" si="63"/>
        <v>7.2142064372918924</v>
      </c>
      <c r="BB34" s="301" t="s">
        <v>113</v>
      </c>
      <c r="BC34" s="337">
        <v>57.4</v>
      </c>
      <c r="BD34" s="299">
        <v>7216</v>
      </c>
      <c r="BE34" s="300">
        <f t="shared" si="64"/>
        <v>6.713989943803611</v>
      </c>
      <c r="BF34" s="302" t="s">
        <v>113</v>
      </c>
      <c r="BG34" s="336">
        <v>61.8</v>
      </c>
      <c r="BH34" s="299">
        <v>8102</v>
      </c>
      <c r="BI34" s="300">
        <f t="shared" si="65"/>
        <v>12.27827050997783</v>
      </c>
      <c r="BJ34" s="301" t="s">
        <v>113</v>
      </c>
      <c r="BK34" s="337">
        <v>64.099999999999994</v>
      </c>
      <c r="BL34" s="299">
        <v>8521</v>
      </c>
      <c r="BM34" s="292">
        <f t="shared" si="66"/>
        <v>5.171562577141442</v>
      </c>
      <c r="BN34" s="303" t="s">
        <v>113</v>
      </c>
      <c r="BO34" s="338">
        <v>65.2</v>
      </c>
      <c r="BP34" s="291">
        <v>8726</v>
      </c>
      <c r="BQ34" s="292">
        <f t="shared" si="67"/>
        <v>2.4058209130383812</v>
      </c>
      <c r="BR34" s="293" t="s">
        <v>113</v>
      </c>
      <c r="BS34" s="339">
        <v>65.5</v>
      </c>
      <c r="BT34" s="291">
        <v>8738</v>
      </c>
      <c r="BU34" s="292">
        <f t="shared" si="68"/>
        <v>0.13752005500802245</v>
      </c>
      <c r="BV34" s="303" t="s">
        <v>113</v>
      </c>
      <c r="BW34" s="304" t="s">
        <v>0</v>
      </c>
      <c r="BX34" s="293" t="s">
        <v>113</v>
      </c>
      <c r="BY34" s="291">
        <v>8796</v>
      </c>
      <c r="BZ34" s="324">
        <f>(BY34/BT34-1)*100</f>
        <v>0.66376745250629199</v>
      </c>
      <c r="CA34" s="305" t="s">
        <v>0</v>
      </c>
      <c r="CB34" s="306" t="s">
        <v>113</v>
      </c>
      <c r="CC34" s="307">
        <v>8735</v>
      </c>
      <c r="CD34" s="292">
        <f t="shared" si="69"/>
        <v>-3.4332799267566827E-2</v>
      </c>
      <c r="CE34" s="293" t="s">
        <v>113</v>
      </c>
      <c r="CF34" s="308" t="s">
        <v>0</v>
      </c>
      <c r="CG34" s="293" t="s">
        <v>113</v>
      </c>
      <c r="CH34" s="291">
        <v>8668</v>
      </c>
      <c r="CI34" s="292">
        <f>(CH34/CC34-1)*100</f>
        <v>-0.76702919290211335</v>
      </c>
      <c r="CJ34" s="305" t="s">
        <v>0</v>
      </c>
      <c r="CK34" s="306" t="s">
        <v>113</v>
      </c>
      <c r="CL34" s="291">
        <v>8494</v>
      </c>
      <c r="CM34" s="292">
        <f t="shared" si="70"/>
        <v>-2.7590154550658275</v>
      </c>
      <c r="CN34" s="303" t="s">
        <v>113</v>
      </c>
      <c r="CO34" s="304" t="s">
        <v>0</v>
      </c>
      <c r="CP34" s="293" t="s">
        <v>113</v>
      </c>
      <c r="CQ34" s="291">
        <v>8305</v>
      </c>
      <c r="CR34" s="324">
        <f>(CQ34/CL34-1)*100</f>
        <v>-2.2251000706380974</v>
      </c>
      <c r="CS34" s="305" t="s">
        <v>0</v>
      </c>
      <c r="CT34" s="306" t="s">
        <v>113</v>
      </c>
      <c r="CU34" s="291">
        <v>8114</v>
      </c>
      <c r="CV34" s="292">
        <f t="shared" si="71"/>
        <v>-4.4737461737697215</v>
      </c>
      <c r="CW34" s="293" t="s">
        <v>113</v>
      </c>
      <c r="CX34" s="308" t="s">
        <v>0</v>
      </c>
      <c r="CY34" s="306" t="s">
        <v>113</v>
      </c>
      <c r="CZ34" s="291">
        <v>7914</v>
      </c>
      <c r="DA34" s="324">
        <f>(CZ34/CU34-1)*100</f>
        <v>-2.4648755237860476</v>
      </c>
      <c r="DB34" s="305" t="s">
        <v>0</v>
      </c>
      <c r="DC34" s="306" t="s">
        <v>113</v>
      </c>
      <c r="DD34" s="291">
        <v>7628</v>
      </c>
      <c r="DE34" s="292">
        <f t="shared" si="72"/>
        <v>-5.9896475228001016</v>
      </c>
      <c r="DF34" s="303" t="s">
        <v>113</v>
      </c>
      <c r="DG34" s="304" t="s">
        <v>0</v>
      </c>
      <c r="DH34" s="306" t="s">
        <v>113</v>
      </c>
      <c r="DI34" s="291">
        <v>7298</v>
      </c>
      <c r="DJ34" s="324">
        <f>(DI34/DD34-1)*100</f>
        <v>-4.3261667540639763</v>
      </c>
      <c r="DK34" s="305" t="s">
        <v>0</v>
      </c>
      <c r="DL34" s="306" t="s">
        <v>113</v>
      </c>
      <c r="DM34" s="291">
        <v>6986</v>
      </c>
      <c r="DN34" s="292">
        <f t="shared" si="77"/>
        <v>-8.4163607760880943</v>
      </c>
      <c r="DO34" s="293" t="s">
        <v>113</v>
      </c>
      <c r="DP34" s="308" t="s">
        <v>0</v>
      </c>
      <c r="DQ34" s="306" t="s">
        <v>113</v>
      </c>
      <c r="DR34" s="291">
        <v>6650</v>
      </c>
      <c r="DS34" s="324">
        <f>(DR34/DM34-1)*100</f>
        <v>-4.8096192384769587</v>
      </c>
      <c r="DT34" s="305" t="s">
        <v>0</v>
      </c>
      <c r="DU34" s="306" t="s">
        <v>113</v>
      </c>
      <c r="DV34" s="291">
        <v>6328</v>
      </c>
      <c r="DW34" s="292">
        <f t="shared" si="78"/>
        <v>-9.4188376753506997</v>
      </c>
      <c r="DX34" s="303" t="s">
        <v>113</v>
      </c>
      <c r="DY34" s="308" t="s">
        <v>0</v>
      </c>
      <c r="DZ34" s="306" t="s">
        <v>113</v>
      </c>
      <c r="EA34" s="291">
        <v>6042</v>
      </c>
      <c r="EB34" s="324">
        <f>(EA34/DV34-1)*100</f>
        <v>-4.5195954487989853</v>
      </c>
      <c r="EC34" s="305" t="s">
        <v>0</v>
      </c>
      <c r="ED34" s="306" t="s">
        <v>113</v>
      </c>
      <c r="EE34" s="307">
        <v>5790</v>
      </c>
      <c r="EF34" s="292">
        <f t="shared" si="79"/>
        <v>-8.5018963337547433</v>
      </c>
      <c r="EG34" s="303" t="s">
        <v>84</v>
      </c>
      <c r="EH34" s="308" t="s">
        <v>0</v>
      </c>
      <c r="EI34" s="306" t="s">
        <v>84</v>
      </c>
      <c r="EJ34" s="860">
        <v>5547</v>
      </c>
      <c r="EK34" s="925">
        <f>(EJ34/EE34-1)*100</f>
        <v>-4.1968911917098399</v>
      </c>
      <c r="EL34" s="939" t="s">
        <v>0</v>
      </c>
      <c r="EM34" s="306" t="s">
        <v>84</v>
      </c>
      <c r="EN34" s="899">
        <v>5304</v>
      </c>
      <c r="EO34" s="292">
        <f t="shared" si="80"/>
        <v>-8.3937823834196905</v>
      </c>
      <c r="EP34" s="303" t="s">
        <v>84</v>
      </c>
      <c r="EQ34" s="905" t="s">
        <v>0</v>
      </c>
      <c r="ER34" s="293" t="s">
        <v>84</v>
      </c>
      <c r="ES34" s="959">
        <v>5062</v>
      </c>
      <c r="ET34" s="960">
        <f>(ES34/EN34-1)*100</f>
        <v>-4.5625942684766159</v>
      </c>
      <c r="EU34" s="959" t="s">
        <v>0</v>
      </c>
      <c r="EV34" s="293" t="s">
        <v>84</v>
      </c>
      <c r="EW34" s="993">
        <v>4843</v>
      </c>
      <c r="EX34" s="292">
        <f t="shared" si="81"/>
        <v>-8.6915535444947238</v>
      </c>
      <c r="EY34" s="303" t="s">
        <v>2</v>
      </c>
      <c r="EZ34" s="1002" t="s">
        <v>0</v>
      </c>
      <c r="FA34" s="293" t="s">
        <v>84</v>
      </c>
      <c r="FB34" s="959">
        <v>4589</v>
      </c>
      <c r="FC34" s="925">
        <f>(FB34/EW34-1)*100</f>
        <v>-5.2446830476977073</v>
      </c>
      <c r="FD34" s="959" t="s">
        <v>0</v>
      </c>
      <c r="FE34" s="293" t="s">
        <v>84</v>
      </c>
      <c r="FF34" s="993">
        <v>4377</v>
      </c>
      <c r="FG34" s="292">
        <f t="shared" si="82"/>
        <v>-9.6221350402643004</v>
      </c>
      <c r="FH34" s="303" t="s">
        <v>2</v>
      </c>
      <c r="FI34" s="1130" t="s">
        <v>0</v>
      </c>
      <c r="FJ34" s="303" t="s">
        <v>84</v>
      </c>
    </row>
    <row r="35" spans="1:166" ht="20.100000000000001" customHeight="1">
      <c r="A35" s="1348"/>
      <c r="B35" s="1349"/>
      <c r="C35" s="46" t="s">
        <v>0</v>
      </c>
      <c r="D35" s="340" t="s">
        <v>0</v>
      </c>
      <c r="E35" s="341" t="s">
        <v>113</v>
      </c>
      <c r="F35" s="341" t="s">
        <v>113</v>
      </c>
      <c r="G35" s="47" t="s">
        <v>0</v>
      </c>
      <c r="H35" s="340" t="s">
        <v>0</v>
      </c>
      <c r="I35" s="341" t="s">
        <v>113</v>
      </c>
      <c r="J35" s="342" t="s">
        <v>113</v>
      </c>
      <c r="K35" s="46" t="s">
        <v>0</v>
      </c>
      <c r="L35" s="340" t="s">
        <v>0</v>
      </c>
      <c r="M35" s="341" t="s">
        <v>113</v>
      </c>
      <c r="N35" s="341" t="s">
        <v>113</v>
      </c>
      <c r="O35" s="47" t="s">
        <v>0</v>
      </c>
      <c r="P35" s="340" t="s">
        <v>0</v>
      </c>
      <c r="Q35" s="341" t="s">
        <v>113</v>
      </c>
      <c r="R35" s="342" t="s">
        <v>113</v>
      </c>
      <c r="S35" s="36">
        <v>38.4</v>
      </c>
      <c r="T35" s="37">
        <v>4135</v>
      </c>
      <c r="U35" s="341" t="s">
        <v>113</v>
      </c>
      <c r="V35" s="38">
        <f>(T35/T$39)*100</f>
        <v>0.29277155180959019</v>
      </c>
      <c r="W35" s="39">
        <v>43.8</v>
      </c>
      <c r="X35" s="40">
        <v>4707</v>
      </c>
      <c r="Y35" s="41">
        <f t="shared" si="56"/>
        <v>13.833131801692854</v>
      </c>
      <c r="Z35" s="42">
        <f>(X35/X$39)*100</f>
        <v>0.31129284740698415</v>
      </c>
      <c r="AA35" s="44">
        <v>47.3</v>
      </c>
      <c r="AB35" s="343">
        <v>5097</v>
      </c>
      <c r="AC35" s="41">
        <f t="shared" si="57"/>
        <v>8.2855321861057938</v>
      </c>
      <c r="AD35" s="41">
        <f>(AB35/AB$39)*100</f>
        <v>0.31992156680598771</v>
      </c>
      <c r="AE35" s="45">
        <v>49.7</v>
      </c>
      <c r="AF35" s="343">
        <v>5301</v>
      </c>
      <c r="AG35" s="41">
        <f t="shared" si="58"/>
        <v>4.0023543260741645</v>
      </c>
      <c r="AH35" s="42">
        <f>(AF35/AF$39)*100</f>
        <v>0.32094886069511674</v>
      </c>
      <c r="AI35" s="44">
        <v>51.3</v>
      </c>
      <c r="AJ35" s="343">
        <v>5433</v>
      </c>
      <c r="AK35" s="41">
        <f t="shared" si="59"/>
        <v>2.4900962082625933</v>
      </c>
      <c r="AL35" s="41">
        <f>(AJ35/AJ$39)*100</f>
        <v>0.3229106055301933</v>
      </c>
      <c r="AM35" s="45">
        <v>51.3</v>
      </c>
      <c r="AN35" s="343">
        <v>5376</v>
      </c>
      <c r="AO35" s="41">
        <f t="shared" si="60"/>
        <v>-1.0491441192711171</v>
      </c>
      <c r="AP35" s="42">
        <f>(AN35/AN$39)*100</f>
        <v>0.3127708964819092</v>
      </c>
      <c r="AQ35" s="44">
        <v>51.1</v>
      </c>
      <c r="AR35" s="343">
        <v>5324</v>
      </c>
      <c r="AS35" s="41">
        <f t="shared" si="61"/>
        <v>-0.96726190476190688</v>
      </c>
      <c r="AT35" s="41">
        <f>(AR35/AR$39)*100</f>
        <v>0.29548672335527282</v>
      </c>
      <c r="AU35" s="45">
        <v>53.8</v>
      </c>
      <c r="AV35" s="343">
        <v>5922</v>
      </c>
      <c r="AW35" s="41">
        <f t="shared" si="62"/>
        <v>11.232156273478576</v>
      </c>
      <c r="AX35" s="42">
        <f>(AV35/AV$39)*100</f>
        <v>0.32282155414429392</v>
      </c>
      <c r="AY35" s="344">
        <v>55.7</v>
      </c>
      <c r="AZ35" s="345">
        <v>6417</v>
      </c>
      <c r="BA35" s="49">
        <f t="shared" si="63"/>
        <v>8.358662613981771</v>
      </c>
      <c r="BB35" s="50">
        <f>(AZ35/AZ$39)*100</f>
        <v>0.34812186706594622</v>
      </c>
      <c r="BC35" s="346">
        <v>56.9</v>
      </c>
      <c r="BD35" s="48">
        <v>6904</v>
      </c>
      <c r="BE35" s="49">
        <f t="shared" si="64"/>
        <v>7.5892161446158735</v>
      </c>
      <c r="BF35" s="310">
        <f>(BD35/BD$39)*100</f>
        <v>0.37646709838965436</v>
      </c>
      <c r="BG35" s="344">
        <v>61.4</v>
      </c>
      <c r="BH35" s="48">
        <v>7865</v>
      </c>
      <c r="BI35" s="49">
        <f t="shared" si="65"/>
        <v>13.919466975666284</v>
      </c>
      <c r="BJ35" s="50">
        <f>(BH35/BH$39)*100</f>
        <v>0.42991955885278987</v>
      </c>
      <c r="BK35" s="346">
        <v>63.7</v>
      </c>
      <c r="BL35" s="48">
        <v>8333</v>
      </c>
      <c r="BM35" s="311">
        <f t="shared" si="66"/>
        <v>5.9504132231404938</v>
      </c>
      <c r="BN35" s="51">
        <f>(BL35/BL$39)*100</f>
        <v>0.45452884291782103</v>
      </c>
      <c r="BO35" s="347">
        <v>64.8</v>
      </c>
      <c r="BP35" s="37">
        <v>8568</v>
      </c>
      <c r="BQ35" s="311">
        <f t="shared" si="67"/>
        <v>2.8201128045121759</v>
      </c>
      <c r="BR35" s="38">
        <f>(BP35/BP$39)*100</f>
        <v>0.46670924688226401</v>
      </c>
      <c r="BS35" s="348">
        <v>65.2</v>
      </c>
      <c r="BT35" s="37">
        <v>8604</v>
      </c>
      <c r="BU35" s="311">
        <f t="shared" si="68"/>
        <v>0.42016806722688926</v>
      </c>
      <c r="BV35" s="51">
        <f>(BT35/BT$39)*100</f>
        <v>0.48048042779072425</v>
      </c>
      <c r="BW35" s="312" t="s">
        <v>0</v>
      </c>
      <c r="BX35" s="313" t="s">
        <v>113</v>
      </c>
      <c r="BY35" s="37">
        <v>8673</v>
      </c>
      <c r="BZ35" s="311">
        <f>(BY35/BT35-1)*100</f>
        <v>0.80195258019526428</v>
      </c>
      <c r="CA35" s="314" t="s">
        <v>0</v>
      </c>
      <c r="CB35" s="315" t="s">
        <v>113</v>
      </c>
      <c r="CC35" s="53">
        <v>8620</v>
      </c>
      <c r="CD35" s="311">
        <f t="shared" si="69"/>
        <v>0.18596001859600975</v>
      </c>
      <c r="CE35" s="38">
        <f>(CC35/CC$39)*100</f>
        <v>0.48177944284633556</v>
      </c>
      <c r="CF35" s="316" t="s">
        <v>0</v>
      </c>
      <c r="CG35" s="315" t="s">
        <v>113</v>
      </c>
      <c r="CH35" s="37">
        <v>8545</v>
      </c>
      <c r="CI35" s="311">
        <f>(CH35/CC35-1)*100</f>
        <v>-0.87006960556844648</v>
      </c>
      <c r="CJ35" s="314" t="s">
        <v>0</v>
      </c>
      <c r="CK35" s="315" t="s">
        <v>113</v>
      </c>
      <c r="CL35" s="37">
        <v>8396</v>
      </c>
      <c r="CM35" s="311">
        <f t="shared" si="70"/>
        <v>-2.5986078886310882</v>
      </c>
      <c r="CN35" s="51">
        <f>(CL35/CL$39)*100</f>
        <v>0.47257968107459225</v>
      </c>
      <c r="CO35" s="312" t="s">
        <v>0</v>
      </c>
      <c r="CP35" s="315" t="s">
        <v>113</v>
      </c>
      <c r="CQ35" s="37">
        <v>8213</v>
      </c>
      <c r="CR35" s="311">
        <f>(CQ35/CL35-1)*100</f>
        <v>-2.1796093377798975</v>
      </c>
      <c r="CS35" s="314" t="s">
        <v>0</v>
      </c>
      <c r="CT35" s="315" t="s">
        <v>113</v>
      </c>
      <c r="CU35" s="37">
        <v>8026</v>
      </c>
      <c r="CV35" s="311">
        <f t="shared" si="71"/>
        <v>-4.4068604097189157</v>
      </c>
      <c r="CW35" s="38">
        <f>(CU35/CU$39)*100</f>
        <v>0.4583525146379398</v>
      </c>
      <c r="CX35" s="316" t="s">
        <v>0</v>
      </c>
      <c r="CY35" s="315" t="s">
        <v>113</v>
      </c>
      <c r="CZ35" s="37">
        <v>7830</v>
      </c>
      <c r="DA35" s="311">
        <f>(CZ35/CU35-1)*100</f>
        <v>-2.4420632942935505</v>
      </c>
      <c r="DB35" s="314" t="s">
        <v>0</v>
      </c>
      <c r="DC35" s="315" t="s">
        <v>113</v>
      </c>
      <c r="DD35" s="37">
        <v>7552</v>
      </c>
      <c r="DE35" s="311">
        <f t="shared" si="72"/>
        <v>-5.9058061300772513</v>
      </c>
      <c r="DF35" s="51">
        <f>(DD35/DD$39)*100</f>
        <v>0.42892034392314971</v>
      </c>
      <c r="DG35" s="312" t="s">
        <v>0</v>
      </c>
      <c r="DH35" s="315" t="s">
        <v>113</v>
      </c>
      <c r="DI35" s="37">
        <v>7225</v>
      </c>
      <c r="DJ35" s="311">
        <f>(DI35/DD35-1)*100</f>
        <v>-4.3299788135593209</v>
      </c>
      <c r="DK35" s="314" t="s">
        <v>0</v>
      </c>
      <c r="DL35" s="315" t="s">
        <v>113</v>
      </c>
      <c r="DM35" s="37">
        <v>6918</v>
      </c>
      <c r="DN35" s="311">
        <f t="shared" si="77"/>
        <v>-8.3951271186440639</v>
      </c>
      <c r="DO35" s="38">
        <f>(DM35/DM$39)*100</f>
        <v>0.38999209543482177</v>
      </c>
      <c r="DP35" s="316" t="s">
        <v>0</v>
      </c>
      <c r="DQ35" s="315" t="s">
        <v>113</v>
      </c>
      <c r="DR35" s="37">
        <v>6586</v>
      </c>
      <c r="DS35" s="311">
        <f>(DR35/DM35-1)*100</f>
        <v>-4.7990748771321146</v>
      </c>
      <c r="DT35" s="314" t="s">
        <v>0</v>
      </c>
      <c r="DU35" s="315" t="s">
        <v>113</v>
      </c>
      <c r="DV35" s="37">
        <v>6270</v>
      </c>
      <c r="DW35" s="311">
        <f t="shared" si="78"/>
        <v>-9.3668690372940127</v>
      </c>
      <c r="DX35" s="51">
        <f>(DV35/DV$39)*100</f>
        <v>0.35022925047147746</v>
      </c>
      <c r="DY35" s="316" t="s">
        <v>0</v>
      </c>
      <c r="DZ35" s="315" t="s">
        <v>113</v>
      </c>
      <c r="EA35" s="37">
        <v>5989</v>
      </c>
      <c r="EB35" s="311">
        <f>(EA35/DV35-1)*100</f>
        <v>-4.4816586921850092</v>
      </c>
      <c r="EC35" s="314" t="s">
        <v>0</v>
      </c>
      <c r="ED35" s="315" t="s">
        <v>113</v>
      </c>
      <c r="EE35" s="53">
        <v>5743</v>
      </c>
      <c r="EF35" s="311">
        <f t="shared" si="79"/>
        <v>-8.4051036682615603</v>
      </c>
      <c r="EG35" s="51">
        <f>(EE35/EE$39)*100</f>
        <v>0.31667382411903172</v>
      </c>
      <c r="EH35" s="316" t="s">
        <v>0</v>
      </c>
      <c r="EI35" s="315" t="s">
        <v>84</v>
      </c>
      <c r="EJ35" s="861">
        <v>5503</v>
      </c>
      <c r="EK35" s="926">
        <f>(EJ35/EE35-1)*100</f>
        <v>-4.1790005223750644</v>
      </c>
      <c r="EL35" s="940" t="s">
        <v>0</v>
      </c>
      <c r="EM35" s="315" t="s">
        <v>84</v>
      </c>
      <c r="EN35" s="887">
        <v>5264</v>
      </c>
      <c r="EO35" s="311">
        <f t="shared" si="80"/>
        <v>-8.3405885425735686</v>
      </c>
      <c r="EP35" s="51">
        <f>(EN35/EN$39)*100</f>
        <v>0.28808898059094584</v>
      </c>
      <c r="EQ35" s="906" t="s">
        <v>0</v>
      </c>
      <c r="ER35" s="313" t="s">
        <v>84</v>
      </c>
      <c r="ES35" s="961">
        <v>5024</v>
      </c>
      <c r="ET35" s="962">
        <f>(ES35/EN35-1)*100</f>
        <v>-4.5592705167173282</v>
      </c>
      <c r="EU35" s="961" t="s">
        <v>0</v>
      </c>
      <c r="EV35" s="313" t="s">
        <v>84</v>
      </c>
      <c r="EW35" s="987">
        <v>4809</v>
      </c>
      <c r="EX35" s="311">
        <f t="shared" si="81"/>
        <v>-8.6436170212765955</v>
      </c>
      <c r="EY35" s="51">
        <f>(EW35/EW$39)*100</f>
        <v>0.2611194779905921</v>
      </c>
      <c r="EZ35" s="1003" t="s">
        <v>0</v>
      </c>
      <c r="FA35" s="313" t="s">
        <v>84</v>
      </c>
      <c r="FB35" s="961">
        <v>4561</v>
      </c>
      <c r="FC35" s="926">
        <f>(FB35/EW35-1)*100</f>
        <v>-5.1569972967352884</v>
      </c>
      <c r="FD35" s="961" t="s">
        <v>0</v>
      </c>
      <c r="FE35" s="313" t="s">
        <v>84</v>
      </c>
      <c r="FF35" s="987">
        <v>4353</v>
      </c>
      <c r="FG35" s="311">
        <f t="shared" si="82"/>
        <v>-9.4822208359326314</v>
      </c>
      <c r="FH35" s="51">
        <f>(FF35/FF$39)*100</f>
        <v>0.23180211593670949</v>
      </c>
      <c r="FI35" s="1131" t="s">
        <v>0</v>
      </c>
      <c r="FJ35" s="318" t="s">
        <v>84</v>
      </c>
    </row>
    <row r="36" spans="1:166" ht="20.100000000000001" customHeight="1">
      <c r="A36" s="1351" t="s">
        <v>123</v>
      </c>
      <c r="B36" s="1352"/>
      <c r="C36" s="249">
        <v>76.400000000000006</v>
      </c>
      <c r="D36" s="250">
        <v>5478</v>
      </c>
      <c r="E36" s="251">
        <v>8.4</v>
      </c>
      <c r="F36" s="252" t="s">
        <v>113</v>
      </c>
      <c r="G36" s="253">
        <v>79.3</v>
      </c>
      <c r="H36" s="250">
        <v>5904</v>
      </c>
      <c r="I36" s="251">
        <f>(H36/D36-1)*100</f>
        <v>7.7765607886089771</v>
      </c>
      <c r="J36" s="254" t="s">
        <v>113</v>
      </c>
      <c r="K36" s="249">
        <v>81.7</v>
      </c>
      <c r="L36" s="250">
        <v>6256</v>
      </c>
      <c r="M36" s="251">
        <f>(L36/H36-1)*100</f>
        <v>5.9620596205962162</v>
      </c>
      <c r="N36" s="252" t="s">
        <v>113</v>
      </c>
      <c r="O36" s="253">
        <v>84.2</v>
      </c>
      <c r="P36" s="250">
        <v>6607</v>
      </c>
      <c r="Q36" s="251">
        <f>(P36/L36-1)*100</f>
        <v>5.6106138107416825</v>
      </c>
      <c r="R36" s="254" t="s">
        <v>113</v>
      </c>
      <c r="S36" s="255">
        <v>87</v>
      </c>
      <c r="T36" s="256">
        <v>7158</v>
      </c>
      <c r="U36" s="52">
        <f>(T36/P36-1)*100</f>
        <v>8.3396397759951668</v>
      </c>
      <c r="V36" s="257" t="s">
        <v>113</v>
      </c>
      <c r="W36" s="258">
        <v>90.8</v>
      </c>
      <c r="X36" s="259">
        <v>8082</v>
      </c>
      <c r="Y36" s="260">
        <f t="shared" si="56"/>
        <v>12.908633696563276</v>
      </c>
      <c r="Z36" s="261" t="s">
        <v>113</v>
      </c>
      <c r="AA36" s="262">
        <v>88.2</v>
      </c>
      <c r="AB36" s="259">
        <v>8369</v>
      </c>
      <c r="AC36" s="260">
        <f t="shared" si="57"/>
        <v>3.5511012125711394</v>
      </c>
      <c r="AD36" s="263" t="s">
        <v>113</v>
      </c>
      <c r="AE36" s="258">
        <v>86.3</v>
      </c>
      <c r="AF36" s="349">
        <v>8655</v>
      </c>
      <c r="AG36" s="260">
        <f t="shared" si="58"/>
        <v>3.4173736408173117</v>
      </c>
      <c r="AH36" s="261" t="s">
        <v>113</v>
      </c>
      <c r="AI36" s="262">
        <v>85.1</v>
      </c>
      <c r="AJ36" s="349">
        <v>9025</v>
      </c>
      <c r="AK36" s="260">
        <f t="shared" si="59"/>
        <v>4.2749855574812257</v>
      </c>
      <c r="AL36" s="263" t="s">
        <v>113</v>
      </c>
      <c r="AM36" s="264">
        <v>83.3</v>
      </c>
      <c r="AN36" s="349">
        <v>9084</v>
      </c>
      <c r="AO36" s="260">
        <f t="shared" si="60"/>
        <v>0.6537396121883754</v>
      </c>
      <c r="AP36" s="261" t="s">
        <v>113</v>
      </c>
      <c r="AQ36" s="262">
        <v>81.3</v>
      </c>
      <c r="AR36" s="349">
        <v>9191</v>
      </c>
      <c r="AS36" s="260">
        <f t="shared" si="61"/>
        <v>1.1778952003522747</v>
      </c>
      <c r="AT36" s="263" t="s">
        <v>113</v>
      </c>
      <c r="AU36" s="258">
        <v>76</v>
      </c>
      <c r="AV36" s="349">
        <v>8851</v>
      </c>
      <c r="AW36" s="260">
        <f t="shared" si="62"/>
        <v>-3.6992710260037032</v>
      </c>
      <c r="AX36" s="261" t="s">
        <v>113</v>
      </c>
      <c r="AY36" s="320">
        <v>70.3</v>
      </c>
      <c r="AZ36" s="350">
        <v>8339</v>
      </c>
      <c r="BA36" s="265">
        <f t="shared" si="63"/>
        <v>-5.784657100892554</v>
      </c>
      <c r="BB36" s="268" t="s">
        <v>113</v>
      </c>
      <c r="BC36" s="321">
        <v>65.900000000000006</v>
      </c>
      <c r="BD36" s="266">
        <v>7834</v>
      </c>
      <c r="BE36" s="267">
        <f t="shared" si="64"/>
        <v>-6.0558820002398317</v>
      </c>
      <c r="BF36" s="270" t="s">
        <v>113</v>
      </c>
      <c r="BG36" s="320">
        <v>61.1</v>
      </c>
      <c r="BH36" s="266">
        <v>7203</v>
      </c>
      <c r="BI36" s="267">
        <f t="shared" si="65"/>
        <v>-8.0546336482001486</v>
      </c>
      <c r="BJ36" s="268" t="s">
        <v>113</v>
      </c>
      <c r="BK36" s="321">
        <v>57</v>
      </c>
      <c r="BL36" s="266">
        <v>6623</v>
      </c>
      <c r="BM36" s="52">
        <f t="shared" si="66"/>
        <v>-8.0522004720255502</v>
      </c>
      <c r="BN36" s="271" t="s">
        <v>113</v>
      </c>
      <c r="BO36" s="265">
        <v>53.2</v>
      </c>
      <c r="BP36" s="256">
        <v>6041</v>
      </c>
      <c r="BQ36" s="52">
        <f t="shared" si="67"/>
        <v>-8.7875585082288978</v>
      </c>
      <c r="BR36" s="257" t="s">
        <v>113</v>
      </c>
      <c r="BS36" s="269">
        <v>50.1</v>
      </c>
      <c r="BT36" s="256">
        <v>5584</v>
      </c>
      <c r="BU36" s="52">
        <f t="shared" si="68"/>
        <v>-7.5649726866412799</v>
      </c>
      <c r="BV36" s="271" t="s">
        <v>113</v>
      </c>
      <c r="BW36" s="274" t="s">
        <v>0</v>
      </c>
      <c r="BX36" s="257" t="s">
        <v>113</v>
      </c>
      <c r="BY36" s="275" t="s">
        <v>0</v>
      </c>
      <c r="BZ36" s="276" t="s">
        <v>113</v>
      </c>
      <c r="CA36" s="275" t="s">
        <v>0</v>
      </c>
      <c r="CB36" s="276" t="s">
        <v>113</v>
      </c>
      <c r="CC36" s="277">
        <v>5141</v>
      </c>
      <c r="CD36" s="52">
        <f t="shared" si="69"/>
        <v>-7.9333810888252199</v>
      </c>
      <c r="CE36" s="257" t="s">
        <v>113</v>
      </c>
      <c r="CF36" s="278" t="s">
        <v>0</v>
      </c>
      <c r="CG36" s="257" t="s">
        <v>113</v>
      </c>
      <c r="CH36" s="275" t="s">
        <v>0</v>
      </c>
      <c r="CI36" s="257" t="s">
        <v>113</v>
      </c>
      <c r="CJ36" s="275" t="s">
        <v>0</v>
      </c>
      <c r="CK36" s="276" t="s">
        <v>113</v>
      </c>
      <c r="CL36" s="256">
        <v>4719</v>
      </c>
      <c r="CM36" s="52">
        <f t="shared" si="70"/>
        <v>-8.2085197432406165</v>
      </c>
      <c r="CN36" s="271" t="s">
        <v>113</v>
      </c>
      <c r="CO36" s="274" t="s">
        <v>0</v>
      </c>
      <c r="CP36" s="257" t="s">
        <v>113</v>
      </c>
      <c r="CQ36" s="275" t="s">
        <v>0</v>
      </c>
      <c r="CR36" s="276" t="s">
        <v>113</v>
      </c>
      <c r="CS36" s="275" t="s">
        <v>0</v>
      </c>
      <c r="CT36" s="276" t="s">
        <v>113</v>
      </c>
      <c r="CU36" s="256">
        <v>4267</v>
      </c>
      <c r="CV36" s="52">
        <f t="shared" si="71"/>
        <v>-9.5783004873914006</v>
      </c>
      <c r="CW36" s="257" t="s">
        <v>113</v>
      </c>
      <c r="CX36" s="278" t="s">
        <v>0</v>
      </c>
      <c r="CY36" s="276" t="s">
        <v>113</v>
      </c>
      <c r="CZ36" s="275" t="s">
        <v>0</v>
      </c>
      <c r="DA36" s="276" t="s">
        <v>113</v>
      </c>
      <c r="DB36" s="275" t="s">
        <v>0</v>
      </c>
      <c r="DC36" s="276" t="s">
        <v>113</v>
      </c>
      <c r="DD36" s="256">
        <v>3710</v>
      </c>
      <c r="DE36" s="52">
        <f t="shared" si="72"/>
        <v>-13.053667682212321</v>
      </c>
      <c r="DF36" s="271" t="s">
        <v>113</v>
      </c>
      <c r="DG36" s="274" t="s">
        <v>0</v>
      </c>
      <c r="DH36" s="276" t="s">
        <v>113</v>
      </c>
      <c r="DI36" s="275" t="s">
        <v>0</v>
      </c>
      <c r="DJ36" s="276" t="s">
        <v>113</v>
      </c>
      <c r="DK36" s="275" t="s">
        <v>0</v>
      </c>
      <c r="DL36" s="276" t="s">
        <v>113</v>
      </c>
      <c r="DM36" s="256">
        <v>3158.42</v>
      </c>
      <c r="DN36" s="52">
        <f t="shared" si="77"/>
        <v>-14.867385444743931</v>
      </c>
      <c r="DO36" s="257" t="s">
        <v>113</v>
      </c>
      <c r="DP36" s="278" t="s">
        <v>0</v>
      </c>
      <c r="DQ36" s="276" t="s">
        <v>113</v>
      </c>
      <c r="DR36" s="275" t="s">
        <v>0</v>
      </c>
      <c r="DS36" s="276" t="s">
        <v>113</v>
      </c>
      <c r="DT36" s="275" t="s">
        <v>0</v>
      </c>
      <c r="DU36" s="276" t="s">
        <v>113</v>
      </c>
      <c r="DV36" s="256">
        <v>2651</v>
      </c>
      <c r="DW36" s="52">
        <f t="shared" si="78"/>
        <v>-16.065627750584156</v>
      </c>
      <c r="DX36" s="271" t="s">
        <v>113</v>
      </c>
      <c r="DY36" s="278" t="s">
        <v>0</v>
      </c>
      <c r="DZ36" s="276" t="s">
        <v>113</v>
      </c>
      <c r="EA36" s="275" t="s">
        <v>0</v>
      </c>
      <c r="EB36" s="276" t="s">
        <v>113</v>
      </c>
      <c r="EC36" s="275" t="s">
        <v>0</v>
      </c>
      <c r="ED36" s="276" t="s">
        <v>113</v>
      </c>
      <c r="EE36" s="277">
        <v>2256</v>
      </c>
      <c r="EF36" s="52">
        <f t="shared" si="79"/>
        <v>-14.90003772161449</v>
      </c>
      <c r="EG36" s="271" t="s">
        <v>84</v>
      </c>
      <c r="EH36" s="278" t="s">
        <v>0</v>
      </c>
      <c r="EI36" s="276" t="s">
        <v>84</v>
      </c>
      <c r="EJ36" s="833" t="s">
        <v>0</v>
      </c>
      <c r="EK36" s="257" t="s">
        <v>84</v>
      </c>
      <c r="EL36" s="938" t="s">
        <v>0</v>
      </c>
      <c r="EM36" s="276" t="s">
        <v>84</v>
      </c>
      <c r="EN36" s="898">
        <v>1977</v>
      </c>
      <c r="EO36" s="52">
        <f t="shared" si="80"/>
        <v>-12.367021276595747</v>
      </c>
      <c r="EP36" s="271" t="s">
        <v>84</v>
      </c>
      <c r="EQ36" s="904" t="s">
        <v>0</v>
      </c>
      <c r="ER36" s="257" t="s">
        <v>84</v>
      </c>
      <c r="ES36" s="954" t="s">
        <v>0</v>
      </c>
      <c r="ET36" s="276" t="s">
        <v>84</v>
      </c>
      <c r="EU36" s="954" t="s">
        <v>0</v>
      </c>
      <c r="EV36" s="257" t="s">
        <v>84</v>
      </c>
      <c r="EW36" s="990">
        <v>1722</v>
      </c>
      <c r="EX36" s="52">
        <f t="shared" si="81"/>
        <v>-12.898330804248859</v>
      </c>
      <c r="EY36" s="271" t="s">
        <v>2</v>
      </c>
      <c r="EZ36" s="1001" t="s">
        <v>0</v>
      </c>
      <c r="FA36" s="257" t="s">
        <v>84</v>
      </c>
      <c r="FB36" s="954" t="s">
        <v>0</v>
      </c>
      <c r="FC36" s="257" t="s">
        <v>84</v>
      </c>
      <c r="FD36" s="954" t="s">
        <v>0</v>
      </c>
      <c r="FE36" s="257" t="s">
        <v>84</v>
      </c>
      <c r="FF36" s="990">
        <v>1450</v>
      </c>
      <c r="FG36" s="52">
        <f t="shared" si="82"/>
        <v>-15.795586527293848</v>
      </c>
      <c r="FH36" s="271" t="s">
        <v>2</v>
      </c>
      <c r="FI36" s="1129" t="s">
        <v>0</v>
      </c>
      <c r="FJ36" s="271" t="s">
        <v>84</v>
      </c>
    </row>
    <row r="37" spans="1:166" ht="20.100000000000001" customHeight="1" thickBot="1">
      <c r="A37" s="1353"/>
      <c r="B37" s="1352"/>
      <c r="C37" s="249">
        <v>76.099999999999994</v>
      </c>
      <c r="D37" s="250">
        <v>5180</v>
      </c>
      <c r="E37" s="251">
        <v>9.1</v>
      </c>
      <c r="F37" s="279">
        <f>(D37/D$39)*100</f>
        <v>0.48456048119287942</v>
      </c>
      <c r="G37" s="253">
        <v>79</v>
      </c>
      <c r="H37" s="250">
        <v>5583</v>
      </c>
      <c r="I37" s="251">
        <f>(H37/D37-1)*100</f>
        <v>7.7799227799227877</v>
      </c>
      <c r="J37" s="280">
        <f>(H37/H$39)*100</f>
        <v>0.47188549655742495</v>
      </c>
      <c r="K37" s="249">
        <v>76.900000000000006</v>
      </c>
      <c r="L37" s="250">
        <v>5736</v>
      </c>
      <c r="M37" s="251">
        <f>(L37/H37-1)*100</f>
        <v>2.7404621171413179</v>
      </c>
      <c r="N37" s="279">
        <f>(L37/L$39)*100</f>
        <v>0.45150991338188484</v>
      </c>
      <c r="O37" s="253">
        <v>79.3</v>
      </c>
      <c r="P37" s="250">
        <v>6060</v>
      </c>
      <c r="Q37" s="251">
        <f>(P37/L37-1)*100</f>
        <v>5.6485355648535629</v>
      </c>
      <c r="R37" s="280">
        <f>(P37/P$39)*100</f>
        <v>0.45697842247428933</v>
      </c>
      <c r="S37" s="255">
        <v>81.900000000000006</v>
      </c>
      <c r="T37" s="256">
        <v>6566</v>
      </c>
      <c r="U37" s="52">
        <f>(T37/P37-1)*100</f>
        <v>8.3498349834983507</v>
      </c>
      <c r="V37" s="52">
        <f>(T37/T$39)*100</f>
        <v>0.46489431902823913</v>
      </c>
      <c r="W37" s="258">
        <v>85.6</v>
      </c>
      <c r="X37" s="259">
        <v>7444</v>
      </c>
      <c r="Y37" s="260">
        <f t="shared" si="56"/>
        <v>13.371915930551314</v>
      </c>
      <c r="Z37" s="281">
        <f>(X37/X$39)*100</f>
        <v>0.49230166902434463</v>
      </c>
      <c r="AA37" s="262">
        <v>83.3</v>
      </c>
      <c r="AB37" s="259">
        <v>7729</v>
      </c>
      <c r="AC37" s="260">
        <f t="shared" si="57"/>
        <v>3.8285867813003804</v>
      </c>
      <c r="AD37" s="260">
        <f>(AB37/AB$39)*100</f>
        <v>0.48512336469363915</v>
      </c>
      <c r="AE37" s="258">
        <v>81.599999999999994</v>
      </c>
      <c r="AF37" s="349">
        <v>8036</v>
      </c>
      <c r="AG37" s="260">
        <f t="shared" si="58"/>
        <v>3.9720533057316709</v>
      </c>
      <c r="AH37" s="281">
        <f>(AF37/AF$39)*100</f>
        <v>0.48653934060478365</v>
      </c>
      <c r="AI37" s="262">
        <v>80.5</v>
      </c>
      <c r="AJ37" s="349">
        <v>8118</v>
      </c>
      <c r="AK37" s="260">
        <f t="shared" si="59"/>
        <v>1.0204081632652962</v>
      </c>
      <c r="AL37" s="260">
        <f>(AJ37/AJ$39)*100</f>
        <v>0.48249370434274053</v>
      </c>
      <c r="AM37" s="264">
        <v>79</v>
      </c>
      <c r="AN37" s="349">
        <v>8205</v>
      </c>
      <c r="AO37" s="260">
        <f t="shared" si="60"/>
        <v>1.0716925351071716</v>
      </c>
      <c r="AP37" s="281">
        <f>(AN37/AN$39)*100</f>
        <v>0.47735959926228888</v>
      </c>
      <c r="AQ37" s="262">
        <v>77.3</v>
      </c>
      <c r="AR37" s="349">
        <v>8384</v>
      </c>
      <c r="AS37" s="260">
        <f t="shared" si="61"/>
        <v>2.1815965874466769</v>
      </c>
      <c r="AT37" s="260">
        <f>(AR37/AR$39)*100</f>
        <v>0.46531943813121851</v>
      </c>
      <c r="AU37" s="258">
        <v>72.3</v>
      </c>
      <c r="AV37" s="349">
        <v>8086</v>
      </c>
      <c r="AW37" s="260">
        <f t="shared" si="62"/>
        <v>-3.554389312977102</v>
      </c>
      <c r="AX37" s="281">
        <f>(AV37/AV$39)*100</f>
        <v>0.44078606666848369</v>
      </c>
      <c r="AY37" s="320">
        <v>67</v>
      </c>
      <c r="AZ37" s="266">
        <v>7610</v>
      </c>
      <c r="BA37" s="267">
        <f t="shared" si="63"/>
        <v>-5.886717783823892</v>
      </c>
      <c r="BB37" s="282">
        <f>(AZ37/AZ$39)*100</f>
        <v>0.41284204587374956</v>
      </c>
      <c r="BC37" s="321">
        <v>62.7</v>
      </c>
      <c r="BD37" s="266">
        <v>7064</v>
      </c>
      <c r="BE37" s="267">
        <f t="shared" si="64"/>
        <v>-7.1747700394218183</v>
      </c>
      <c r="BF37" s="283">
        <f>(BD37/BD$39)*100</f>
        <v>0.38519171248906697</v>
      </c>
      <c r="BG37" s="320">
        <v>58</v>
      </c>
      <c r="BH37" s="266">
        <v>6387</v>
      </c>
      <c r="BI37" s="267">
        <f t="shared" si="65"/>
        <v>-9.5838052095130184</v>
      </c>
      <c r="BJ37" s="282">
        <f>(BH37/BH$39)*100</f>
        <v>0.34912857245934759</v>
      </c>
      <c r="BK37" s="321">
        <v>54</v>
      </c>
      <c r="BL37" s="266">
        <v>5762</v>
      </c>
      <c r="BM37" s="54">
        <f t="shared" si="66"/>
        <v>-9.7855018005323267</v>
      </c>
      <c r="BN37" s="58">
        <f>(BL37/BL$39)*100</f>
        <v>0.31429199482689124</v>
      </c>
      <c r="BO37" s="265">
        <v>50.3</v>
      </c>
      <c r="BP37" s="256">
        <v>5182</v>
      </c>
      <c r="BQ37" s="54">
        <f t="shared" si="67"/>
        <v>-10.065949323151679</v>
      </c>
      <c r="BR37" s="52">
        <f>(BP37/BP$39)*100</f>
        <v>0.28226976159475864</v>
      </c>
      <c r="BS37" s="269">
        <v>47.9</v>
      </c>
      <c r="BT37" s="256">
        <v>5296</v>
      </c>
      <c r="BU37" s="54">
        <f t="shared" si="68"/>
        <v>2.1999228097259849</v>
      </c>
      <c r="BV37" s="58">
        <f>(BT37/BT$39)*100</f>
        <v>0.29574899413989725</v>
      </c>
      <c r="BW37" s="274" t="s">
        <v>0</v>
      </c>
      <c r="BX37" s="257" t="s">
        <v>113</v>
      </c>
      <c r="BY37" s="275" t="s">
        <v>0</v>
      </c>
      <c r="BZ37" s="276" t="s">
        <v>113</v>
      </c>
      <c r="CA37" s="275" t="s">
        <v>0</v>
      </c>
      <c r="CB37" s="276" t="s">
        <v>113</v>
      </c>
      <c r="CC37" s="277">
        <v>4866</v>
      </c>
      <c r="CD37" s="54">
        <f t="shared" si="69"/>
        <v>-8.1193353474320222</v>
      </c>
      <c r="CE37" s="52">
        <f>(CC37/CC$39)*100</f>
        <v>0.27196505439562285</v>
      </c>
      <c r="CF37" s="278" t="s">
        <v>0</v>
      </c>
      <c r="CG37" s="276" t="s">
        <v>113</v>
      </c>
      <c r="CH37" s="275" t="s">
        <v>0</v>
      </c>
      <c r="CI37" s="276" t="s">
        <v>113</v>
      </c>
      <c r="CJ37" s="275" t="s">
        <v>0</v>
      </c>
      <c r="CK37" s="276" t="s">
        <v>113</v>
      </c>
      <c r="CL37" s="256">
        <v>4472</v>
      </c>
      <c r="CM37" s="54">
        <f t="shared" si="70"/>
        <v>-8.0969995889847883</v>
      </c>
      <c r="CN37" s="58">
        <f>(CL37/CL$39)*100</f>
        <v>0.2517122836786061</v>
      </c>
      <c r="CO37" s="274" t="s">
        <v>0</v>
      </c>
      <c r="CP37" s="276" t="s">
        <v>113</v>
      </c>
      <c r="CQ37" s="275" t="s">
        <v>0</v>
      </c>
      <c r="CR37" s="276" t="s">
        <v>113</v>
      </c>
      <c r="CS37" s="275" t="s">
        <v>0</v>
      </c>
      <c r="CT37" s="276" t="s">
        <v>113</v>
      </c>
      <c r="CU37" s="256">
        <v>4039</v>
      </c>
      <c r="CV37" s="54">
        <f t="shared" si="71"/>
        <v>-9.6824686940966025</v>
      </c>
      <c r="CW37" s="52">
        <f>(CU37/CU$39)*100</f>
        <v>0.23066107732651869</v>
      </c>
      <c r="CX37" s="278" t="s">
        <v>0</v>
      </c>
      <c r="CY37" s="276" t="s">
        <v>0</v>
      </c>
      <c r="CZ37" s="275" t="s">
        <v>0</v>
      </c>
      <c r="DA37" s="276" t="s">
        <v>0</v>
      </c>
      <c r="DB37" s="275" t="s">
        <v>0</v>
      </c>
      <c r="DC37" s="276" t="s">
        <v>0</v>
      </c>
      <c r="DD37" s="256">
        <v>3514</v>
      </c>
      <c r="DE37" s="54">
        <f t="shared" si="72"/>
        <v>-12.998266897746969</v>
      </c>
      <c r="DF37" s="58">
        <f>(DD37/DD$39)*100</f>
        <v>0.19957972570788504</v>
      </c>
      <c r="DG37" s="274" t="s">
        <v>0</v>
      </c>
      <c r="DH37" s="276" t="s">
        <v>113</v>
      </c>
      <c r="DI37" s="275" t="s">
        <v>0</v>
      </c>
      <c r="DJ37" s="276" t="s">
        <v>113</v>
      </c>
      <c r="DK37" s="275" t="s">
        <v>0</v>
      </c>
      <c r="DL37" s="276" t="s">
        <v>113</v>
      </c>
      <c r="DM37" s="256">
        <v>2994.15</v>
      </c>
      <c r="DN37" s="54">
        <f t="shared" si="77"/>
        <v>-14.793682413204323</v>
      </c>
      <c r="DO37" s="52">
        <f>(DM37/DM$39)*100</f>
        <v>0.16879081129606413</v>
      </c>
      <c r="DP37" s="278" t="s">
        <v>0</v>
      </c>
      <c r="DQ37" s="276" t="s">
        <v>113</v>
      </c>
      <c r="DR37" s="275" t="s">
        <v>0</v>
      </c>
      <c r="DS37" s="276" t="s">
        <v>113</v>
      </c>
      <c r="DT37" s="275" t="s">
        <v>0</v>
      </c>
      <c r="DU37" s="276" t="s">
        <v>113</v>
      </c>
      <c r="DV37" s="256">
        <v>2624</v>
      </c>
      <c r="DW37" s="54">
        <f>(DV37/DM37-1)*100</f>
        <v>-12.362440091511784</v>
      </c>
      <c r="DX37" s="58">
        <f>(DV37/DV$39)*100</f>
        <v>0.14657122061198674</v>
      </c>
      <c r="DY37" s="278" t="s">
        <v>0</v>
      </c>
      <c r="DZ37" s="276" t="s">
        <v>113</v>
      </c>
      <c r="EA37" s="275" t="s">
        <v>0</v>
      </c>
      <c r="EB37" s="276" t="s">
        <v>113</v>
      </c>
      <c r="EC37" s="275" t="s">
        <v>0</v>
      </c>
      <c r="ED37" s="276" t="s">
        <v>113</v>
      </c>
      <c r="EE37" s="277">
        <v>2243</v>
      </c>
      <c r="EF37" s="54">
        <f>(EE37/DV37-1)*100</f>
        <v>-14.519817073170726</v>
      </c>
      <c r="EG37" s="58">
        <f>(EE37/EE$39)*100</f>
        <v>0.12368089630837337</v>
      </c>
      <c r="EH37" s="278" t="s">
        <v>0</v>
      </c>
      <c r="EI37" s="276" t="s">
        <v>84</v>
      </c>
      <c r="EJ37" s="833" t="s">
        <v>0</v>
      </c>
      <c r="EK37" s="257" t="s">
        <v>84</v>
      </c>
      <c r="EL37" s="938" t="s">
        <v>0</v>
      </c>
      <c r="EM37" s="276" t="s">
        <v>84</v>
      </c>
      <c r="EN37" s="898">
        <v>1961</v>
      </c>
      <c r="EO37" s="54">
        <f>(EN37/EE37-1)*100</f>
        <v>-12.572447614801607</v>
      </c>
      <c r="EP37" s="58">
        <f>(EN37/EN$39)*100</f>
        <v>0.10732190177409665</v>
      </c>
      <c r="EQ37" s="904" t="s">
        <v>0</v>
      </c>
      <c r="ER37" s="257" t="s">
        <v>84</v>
      </c>
      <c r="ES37" s="954" t="s">
        <v>0</v>
      </c>
      <c r="ET37" s="276" t="s">
        <v>84</v>
      </c>
      <c r="EU37" s="954" t="s">
        <v>0</v>
      </c>
      <c r="EV37" s="257" t="s">
        <v>84</v>
      </c>
      <c r="EW37" s="990">
        <v>1683</v>
      </c>
      <c r="EX37" s="54">
        <f>(EW37/EN37-1)*100</f>
        <v>-14.176440591534934</v>
      </c>
      <c r="EY37" s="58">
        <f>(EW37/EW$39)*100</f>
        <v>9.1383672584355688E-2</v>
      </c>
      <c r="EZ37" s="1001" t="s">
        <v>0</v>
      </c>
      <c r="FA37" s="257" t="s">
        <v>84</v>
      </c>
      <c r="FB37" s="954" t="s">
        <v>0</v>
      </c>
      <c r="FC37" s="257" t="s">
        <v>84</v>
      </c>
      <c r="FD37" s="954" t="s">
        <v>0</v>
      </c>
      <c r="FE37" s="257" t="s">
        <v>84</v>
      </c>
      <c r="FF37" s="990">
        <v>1427</v>
      </c>
      <c r="FG37" s="54">
        <f>(FF37/EW37-1)*100</f>
        <v>-15.210932857991677</v>
      </c>
      <c r="FH37" s="58">
        <f>(FF37/FF$39)*100</f>
        <v>7.5989345150857895E-2</v>
      </c>
      <c r="FI37" s="1129" t="s">
        <v>0</v>
      </c>
      <c r="FJ37" s="271" t="s">
        <v>84</v>
      </c>
    </row>
    <row r="38" spans="1:166" ht="20.100000000000001" customHeight="1">
      <c r="A38" s="1338" t="s">
        <v>41</v>
      </c>
      <c r="B38" s="1339"/>
      <c r="C38" s="351" t="s">
        <v>0</v>
      </c>
      <c r="D38" s="352">
        <f>SUM(D7,D14:D24,D26,D28,D30,D32,D34,D36)</f>
        <v>1112863</v>
      </c>
      <c r="E38" s="353">
        <v>14.4</v>
      </c>
      <c r="F38" s="354" t="s">
        <v>113</v>
      </c>
      <c r="G38" s="355" t="s">
        <v>0</v>
      </c>
      <c r="H38" s="352">
        <f>SUM(H7,H14:H24,H26,H28,H30,H32,H34,H36)</f>
        <v>1231452</v>
      </c>
      <c r="I38" s="356">
        <f>(H38/D38-1)*100</f>
        <v>10.656208356284647</v>
      </c>
      <c r="J38" s="357" t="s">
        <v>113</v>
      </c>
      <c r="K38" s="358" t="s">
        <v>0</v>
      </c>
      <c r="L38" s="352">
        <f>SUM(L7,L14:L24,L26,L28,L30,L32,L34,L36)</f>
        <v>1324962</v>
      </c>
      <c r="M38" s="356">
        <f>(L38/H38-1)*100</f>
        <v>7.5934750197327983</v>
      </c>
      <c r="N38" s="354" t="s">
        <v>113</v>
      </c>
      <c r="O38" s="355" t="s">
        <v>0</v>
      </c>
      <c r="P38" s="352">
        <f>SUM(P7,P14:P24,P26,P28,P30,P32,P34,P36)</f>
        <v>1388524</v>
      </c>
      <c r="Q38" s="356">
        <f>(P38/L38-1)*100</f>
        <v>4.7972696575449003</v>
      </c>
      <c r="R38" s="357" t="s">
        <v>113</v>
      </c>
      <c r="S38" s="351" t="s">
        <v>0</v>
      </c>
      <c r="T38" s="352">
        <f>SUM(T7,T14:T24,T26,T28,T30,T32,T34,T36)</f>
        <v>1484032</v>
      </c>
      <c r="U38" s="359">
        <f>(T38/P38-1)*100</f>
        <v>6.8783830888050845</v>
      </c>
      <c r="V38" s="360" t="s">
        <v>113</v>
      </c>
      <c r="W38" s="361" t="s">
        <v>0</v>
      </c>
      <c r="X38" s="352">
        <f>SUM(X7,X14:X24,X26,X28,X30,X32,X34,X36)</f>
        <v>1597669</v>
      </c>
      <c r="Y38" s="362">
        <f t="shared" si="56"/>
        <v>7.6573146670691816</v>
      </c>
      <c r="Z38" s="363" t="s">
        <v>113</v>
      </c>
      <c r="AA38" s="351" t="s">
        <v>0</v>
      </c>
      <c r="AB38" s="352">
        <f>SUM(AB7,AB14:AB24,AB26,AB28,AB30,AB32,AB34,AB36)</f>
        <v>1677668</v>
      </c>
      <c r="AC38" s="362">
        <f t="shared" si="57"/>
        <v>5.0072324117198308</v>
      </c>
      <c r="AD38" s="364" t="s">
        <v>113</v>
      </c>
      <c r="AE38" s="361" t="s">
        <v>0</v>
      </c>
      <c r="AF38" s="352">
        <f>SUM(AF7,AF14:AF24,AF26,AF28,AF30,AF32,AF34,AF36)</f>
        <v>1737494</v>
      </c>
      <c r="AG38" s="362">
        <f t="shared" si="58"/>
        <v>3.5660214059039186</v>
      </c>
      <c r="AH38" s="363" t="s">
        <v>113</v>
      </c>
      <c r="AI38" s="351" t="s">
        <v>0</v>
      </c>
      <c r="AJ38" s="352">
        <f>SUM(AJ7,AJ14:AJ24,AJ26,AJ28,AJ30,AJ32,AJ34,AJ36)</f>
        <v>1767680</v>
      </c>
      <c r="AK38" s="365">
        <f t="shared" si="59"/>
        <v>1.7373297404192467</v>
      </c>
      <c r="AL38" s="364" t="s">
        <v>113</v>
      </c>
      <c r="AM38" s="361" t="s">
        <v>0</v>
      </c>
      <c r="AN38" s="352">
        <f>SUM(AN7,AN14:AN24,AN26,AN28,AN30,AN32,AN34,AN36)</f>
        <v>1803107</v>
      </c>
      <c r="AO38" s="365">
        <f t="shared" si="60"/>
        <v>2.0041523352642976</v>
      </c>
      <c r="AP38" s="363" t="s">
        <v>113</v>
      </c>
      <c r="AQ38" s="351" t="s">
        <v>0</v>
      </c>
      <c r="AR38" s="352">
        <f>SUM(AR7,AR14:AR24,AR26,AR28,AR30,AR32,AR34,AR36)</f>
        <v>1880773</v>
      </c>
      <c r="AS38" s="365">
        <f t="shared" si="61"/>
        <v>4.307342825467364</v>
      </c>
      <c r="AT38" s="364" t="s">
        <v>113</v>
      </c>
      <c r="AU38" s="361" t="s">
        <v>0</v>
      </c>
      <c r="AV38" s="352">
        <f>SUM(AV7,AV14:AV24,AV26,AV28,AV30,AV32,AV34,AV36)</f>
        <v>1913601</v>
      </c>
      <c r="AW38" s="365">
        <f t="shared" si="62"/>
        <v>1.7454525346759064</v>
      </c>
      <c r="AX38" s="363" t="s">
        <v>113</v>
      </c>
      <c r="AY38" s="351" t="s">
        <v>0</v>
      </c>
      <c r="AZ38" s="352">
        <f>SUM(AZ7,AZ14:AZ24,AZ26,AZ28,AZ30,AZ32,AZ34,AZ36)</f>
        <v>1915980</v>
      </c>
      <c r="BA38" s="366">
        <f t="shared" si="63"/>
        <v>0.12432058720706074</v>
      </c>
      <c r="BB38" s="367" t="s">
        <v>113</v>
      </c>
      <c r="BC38" s="361" t="s">
        <v>0</v>
      </c>
      <c r="BD38" s="352">
        <f>SUM(BD7,BD14:BD24,BD26,BD28,BD30,BD32,BD34,BD36)</f>
        <v>1903107</v>
      </c>
      <c r="BE38" s="366">
        <f t="shared" si="64"/>
        <v>-0.67187548930572882</v>
      </c>
      <c r="BF38" s="368" t="s">
        <v>113</v>
      </c>
      <c r="BG38" s="351" t="s">
        <v>0</v>
      </c>
      <c r="BH38" s="352">
        <f>SUM(BH7,BH14:BH24,BH26,BH28,BH30,BH32,BH34,BH36)</f>
        <v>1896321</v>
      </c>
      <c r="BI38" s="359">
        <f t="shared" si="65"/>
        <v>-0.35657480110157236</v>
      </c>
      <c r="BJ38" s="360" t="s">
        <v>113</v>
      </c>
      <c r="BK38" s="361" t="s">
        <v>0</v>
      </c>
      <c r="BL38" s="352">
        <f>SUM(BL7,BL14:BL24,BL26,BL28,BL30,BL32,BL34,BL36)</f>
        <v>1885186</v>
      </c>
      <c r="BM38" s="359">
        <f t="shared" si="66"/>
        <v>-0.58718961610402243</v>
      </c>
      <c r="BN38" s="369" t="s">
        <v>113</v>
      </c>
      <c r="BO38" s="358" t="s">
        <v>0</v>
      </c>
      <c r="BP38" s="352">
        <f>SUM(BP7,BP14:BP24,BP26,BP28,BP30,BP32,BP34,BP36)</f>
        <v>1884455.4925500001</v>
      </c>
      <c r="BQ38" s="359">
        <f t="shared" si="67"/>
        <v>-3.8749887279021511E-2</v>
      </c>
      <c r="BR38" s="360" t="s">
        <v>113</v>
      </c>
      <c r="BS38" s="355" t="s">
        <v>0</v>
      </c>
      <c r="BT38" s="352">
        <f>SUM(BT7,BT14:BT24,BT26,BT28,BT30,BT32,BT34,BT36)</f>
        <v>1836931.69637</v>
      </c>
      <c r="BU38" s="359">
        <f t="shared" si="68"/>
        <v>-2.5218847761531382</v>
      </c>
      <c r="BV38" s="369" t="s">
        <v>113</v>
      </c>
      <c r="BW38" s="370" t="s">
        <v>0</v>
      </c>
      <c r="BX38" s="360" t="s">
        <v>113</v>
      </c>
      <c r="BY38" s="371" t="s">
        <v>0</v>
      </c>
      <c r="BZ38" s="372" t="s">
        <v>113</v>
      </c>
      <c r="CA38" s="371" t="s">
        <v>0</v>
      </c>
      <c r="CB38" s="372" t="s">
        <v>113</v>
      </c>
      <c r="CC38" s="373">
        <f>SUM(CC7,CC14:CC24,CC26,CC28,CC30,CC32,CC34,CC36)</f>
        <v>1835558.0334981901</v>
      </c>
      <c r="CD38" s="359">
        <f t="shared" si="69"/>
        <v>-7.4780291206499871E-2</v>
      </c>
      <c r="CE38" s="360" t="s">
        <v>113</v>
      </c>
      <c r="CF38" s="374" t="s">
        <v>0</v>
      </c>
      <c r="CG38" s="360" t="s">
        <v>113</v>
      </c>
      <c r="CH38" s="371" t="s">
        <v>0</v>
      </c>
      <c r="CI38" s="360" t="s">
        <v>113</v>
      </c>
      <c r="CJ38" s="371" t="s">
        <v>0</v>
      </c>
      <c r="CK38" s="372" t="s">
        <v>113</v>
      </c>
      <c r="CL38" s="352">
        <f>SUM(CL7,CL14:CL24,CL26,CL28,CL30,CL32,CL34,CL36)</f>
        <v>1833241.68732</v>
      </c>
      <c r="CM38" s="359">
        <f t="shared" si="70"/>
        <v>-0.12619302337042448</v>
      </c>
      <c r="CN38" s="369" t="s">
        <v>113</v>
      </c>
      <c r="CO38" s="370" t="s">
        <v>0</v>
      </c>
      <c r="CP38" s="360" t="s">
        <v>113</v>
      </c>
      <c r="CQ38" s="371" t="s">
        <v>0</v>
      </c>
      <c r="CR38" s="372" t="s">
        <v>113</v>
      </c>
      <c r="CS38" s="371" t="s">
        <v>0</v>
      </c>
      <c r="CT38" s="372" t="s">
        <v>113</v>
      </c>
      <c r="CU38" s="352">
        <f>SUM(CU$7,CU$14:CU$24,CU26,CU28,CU30,CU32,CU34,CU36)</f>
        <v>1803725.9371038603</v>
      </c>
      <c r="CV38" s="359">
        <f t="shared" si="71"/>
        <v>-1.6100304951764732</v>
      </c>
      <c r="CW38" s="360" t="s">
        <v>113</v>
      </c>
      <c r="CX38" s="374" t="s">
        <v>0</v>
      </c>
      <c r="CY38" s="372" t="s">
        <v>113</v>
      </c>
      <c r="CZ38" s="371" t="s">
        <v>0</v>
      </c>
      <c r="DA38" s="372" t="s">
        <v>113</v>
      </c>
      <c r="DB38" s="371" t="s">
        <v>0</v>
      </c>
      <c r="DC38" s="372" t="s">
        <v>113</v>
      </c>
      <c r="DD38" s="352">
        <f>SUM(DD7,DD14:DD24,DD26,DD28,DD30,DD32,DD34,DD36)</f>
        <v>1806153.7896878999</v>
      </c>
      <c r="DE38" s="359">
        <f t="shared" si="72"/>
        <v>0.13460207751616604</v>
      </c>
      <c r="DF38" s="369" t="s">
        <v>113</v>
      </c>
      <c r="DG38" s="370" t="s">
        <v>0</v>
      </c>
      <c r="DH38" s="372" t="s">
        <v>113</v>
      </c>
      <c r="DI38" s="371" t="s">
        <v>0</v>
      </c>
      <c r="DJ38" s="372" t="s">
        <v>113</v>
      </c>
      <c r="DK38" s="371" t="s">
        <v>0</v>
      </c>
      <c r="DL38" s="372" t="s">
        <v>113</v>
      </c>
      <c r="DM38" s="352">
        <f>SUM(DM7,DM14:DM24,DM26,DM28,DM30,DM32,DM34,DM36)</f>
        <v>1812689.9331314398</v>
      </c>
      <c r="DN38" s="359">
        <f t="shared" si="77"/>
        <v>0.36188188851125069</v>
      </c>
      <c r="DO38" s="360" t="s">
        <v>113</v>
      </c>
      <c r="DP38" s="374" t="s">
        <v>0</v>
      </c>
      <c r="DQ38" s="372" t="s">
        <v>113</v>
      </c>
      <c r="DR38" s="371" t="s">
        <v>0</v>
      </c>
      <c r="DS38" s="372" t="s">
        <v>113</v>
      </c>
      <c r="DT38" s="371" t="s">
        <v>0</v>
      </c>
      <c r="DU38" s="372" t="s">
        <v>113</v>
      </c>
      <c r="DV38" s="352">
        <f>SUM(DV7,DV14:DV24,DV26,DV28,DV30,DV32,DV34,DV36)</f>
        <v>1821927.0706991097</v>
      </c>
      <c r="DW38" s="359">
        <f t="shared" si="78"/>
        <v>0.50958177671966975</v>
      </c>
      <c r="DX38" s="369" t="s">
        <v>113</v>
      </c>
      <c r="DY38" s="374" t="s">
        <v>0</v>
      </c>
      <c r="DZ38" s="372" t="s">
        <v>113</v>
      </c>
      <c r="EA38" s="371" t="s">
        <v>0</v>
      </c>
      <c r="EB38" s="372" t="s">
        <v>113</v>
      </c>
      <c r="EC38" s="371" t="s">
        <v>0</v>
      </c>
      <c r="ED38" s="372" t="s">
        <v>113</v>
      </c>
      <c r="EE38" s="373">
        <f>SUM(EE7,EE14:EE24,EE26,EE28,EE30,EE32,EE34,EE36)</f>
        <v>1839785.7801220799</v>
      </c>
      <c r="EF38" s="359">
        <f>(EE38/DV38-1)*100</f>
        <v>0.98020989479659093</v>
      </c>
      <c r="EG38" s="369" t="s">
        <v>84</v>
      </c>
      <c r="EH38" s="374" t="s">
        <v>0</v>
      </c>
      <c r="EI38" s="372" t="s">
        <v>84</v>
      </c>
      <c r="EJ38" s="836" t="s">
        <v>0</v>
      </c>
      <c r="EK38" s="360" t="s">
        <v>84</v>
      </c>
      <c r="EL38" s="941" t="s">
        <v>0</v>
      </c>
      <c r="EM38" s="372" t="s">
        <v>84</v>
      </c>
      <c r="EN38" s="900">
        <f>SUM(EN7,EN14:EN24,EN26,EN28,EN30,EN32,EN34,EN36)</f>
        <v>1849114.8905952601</v>
      </c>
      <c r="EO38" s="359">
        <f t="shared" ref="EO38:EO39" si="83">(EN38/EE38-1)*100</f>
        <v>0.50707590927032697</v>
      </c>
      <c r="EP38" s="369" t="s">
        <v>1</v>
      </c>
      <c r="EQ38" s="907" t="s">
        <v>0</v>
      </c>
      <c r="ER38" s="360" t="s">
        <v>84</v>
      </c>
      <c r="ES38" s="963" t="s">
        <v>0</v>
      </c>
      <c r="ET38" s="372" t="s">
        <v>84</v>
      </c>
      <c r="EU38" s="963" t="s">
        <v>0</v>
      </c>
      <c r="EV38" s="360" t="s">
        <v>84</v>
      </c>
      <c r="EW38" s="994">
        <f>SUM(EW7,EW14:EW24,EW26,EW28,EW30,EW32,EW34,EW36)</f>
        <v>1860507.41365413</v>
      </c>
      <c r="EX38" s="359">
        <f t="shared" ref="EX38:EX39" si="84">(EW38/EN38-1)*100</f>
        <v>0.61610682585560017</v>
      </c>
      <c r="EY38" s="369" t="s">
        <v>1</v>
      </c>
      <c r="EZ38" s="1004" t="s">
        <v>0</v>
      </c>
      <c r="FA38" s="360" t="s">
        <v>84</v>
      </c>
      <c r="FB38" s="963" t="s">
        <v>0</v>
      </c>
      <c r="FC38" s="360" t="s">
        <v>84</v>
      </c>
      <c r="FD38" s="963" t="s">
        <v>0</v>
      </c>
      <c r="FE38" s="360" t="s">
        <v>84</v>
      </c>
      <c r="FF38" s="994">
        <f>SUM(FF7,FF14:FF24,FF26,FF28,FF30,FF32,FF34,FF36)</f>
        <v>1893513.3152593398</v>
      </c>
      <c r="FG38" s="359">
        <f t="shared" ref="FG38:FG39" si="85">(FF38/EW38-1)*100</f>
        <v>1.7740268790643832</v>
      </c>
      <c r="FH38" s="369" t="s">
        <v>1</v>
      </c>
      <c r="FI38" s="1132" t="s">
        <v>0</v>
      </c>
      <c r="FJ38" s="369" t="s">
        <v>84</v>
      </c>
    </row>
    <row r="39" spans="1:166" ht="20.100000000000001" customHeight="1" thickBot="1">
      <c r="A39" s="1340"/>
      <c r="B39" s="1341"/>
      <c r="C39" s="375" t="s">
        <v>0</v>
      </c>
      <c r="D39" s="376">
        <f>SUM(D7,D14:D24,D27,D29,D31,D33,D35,D37)</f>
        <v>1069010</v>
      </c>
      <c r="E39" s="377">
        <v>14.8</v>
      </c>
      <c r="F39" s="378">
        <f>SUM(F7,F14:F24,F27,F29,F31,F33,F35,F37)</f>
        <v>100</v>
      </c>
      <c r="G39" s="379" t="s">
        <v>0</v>
      </c>
      <c r="H39" s="376">
        <f>SUM(H7,H14:H24,H27,H29,H31,H33,H35,H37)</f>
        <v>1183126</v>
      </c>
      <c r="I39" s="380">
        <f>(H39/D39-1)*100</f>
        <v>10.674923527375801</v>
      </c>
      <c r="J39" s="381">
        <f>SUM(J7,J14:J24,J27,J29,J31,J33,J35,J37)</f>
        <v>100</v>
      </c>
      <c r="K39" s="382" t="s">
        <v>0</v>
      </c>
      <c r="L39" s="376">
        <f>SUM(L7,L14:L24,L27,L29,L31,L33,L35,L37)</f>
        <v>1270404</v>
      </c>
      <c r="M39" s="380">
        <f>(L39/H39-1)*100</f>
        <v>7.3768981494785946</v>
      </c>
      <c r="N39" s="378">
        <f>SUM(N7,N14:N24,N27,N29,N31,N33,N35,N37)</f>
        <v>99.999999999999986</v>
      </c>
      <c r="O39" s="379" t="s">
        <v>0</v>
      </c>
      <c r="P39" s="376">
        <f>SUM(P7,P14:P24,P27,P29,P31,P33,P35,P37)</f>
        <v>1326102</v>
      </c>
      <c r="Q39" s="380">
        <f>(P39/L39-1)*100</f>
        <v>4.3842746087071616</v>
      </c>
      <c r="R39" s="381">
        <f>SUM(R7,R14:R24,R27,R29,R31,R33,R35,R37)</f>
        <v>100</v>
      </c>
      <c r="S39" s="375" t="s">
        <v>0</v>
      </c>
      <c r="T39" s="376">
        <f>SUM(T7,T14:T24,T27,T29,T31,T33,T35,T37)</f>
        <v>1412364</v>
      </c>
      <c r="U39" s="383">
        <f>(T39/P39-1)*100</f>
        <v>6.5049294850622275</v>
      </c>
      <c r="V39" s="383">
        <f>SUM(V7,V14:V24,V27,V29,V31,V33,V35,V37)</f>
        <v>100</v>
      </c>
      <c r="W39" s="384" t="s">
        <v>0</v>
      </c>
      <c r="X39" s="376">
        <f>SUM(X7,X14:X24,X27,X29,X31,X33,X35,X37)</f>
        <v>1512081</v>
      </c>
      <c r="Y39" s="385">
        <f t="shared" si="56"/>
        <v>7.060290406722336</v>
      </c>
      <c r="Z39" s="386">
        <f>SUM(Z7,Z14:Z24,Z27,Z29,Z31,Z33,Z35,Z37)</f>
        <v>100</v>
      </c>
      <c r="AA39" s="375" t="s">
        <v>0</v>
      </c>
      <c r="AB39" s="376">
        <f>SUM(AB7,AB14:AB24,AB27,AB29,AB31,AB33,AB35,AB37)</f>
        <v>1593203</v>
      </c>
      <c r="AC39" s="385">
        <f t="shared" si="57"/>
        <v>5.3649242335562786</v>
      </c>
      <c r="AD39" s="385">
        <f>SUM(AD7,AD14:AD24,AD27,AD29,AD31,AD33,AD35,AD37)</f>
        <v>100.00000000000001</v>
      </c>
      <c r="AE39" s="384" t="s">
        <v>0</v>
      </c>
      <c r="AF39" s="376">
        <f>SUM(AF7,AF14:AF24,AF27,AF29,AF31,AF33,AF35,AF37)</f>
        <v>1651665</v>
      </c>
      <c r="AG39" s="385">
        <f t="shared" si="58"/>
        <v>3.6694633389467546</v>
      </c>
      <c r="AH39" s="386">
        <f>SUM(AH7,AH14:AH24,AH27,AH29,AH31,AH33,AH35,AH37)</f>
        <v>99.999999999999986</v>
      </c>
      <c r="AI39" s="375" t="s">
        <v>0</v>
      </c>
      <c r="AJ39" s="376">
        <f>SUM(AJ7,AJ14:AJ24,AJ27,AJ29,AJ31,AJ33,AJ35,AJ37)</f>
        <v>1682509</v>
      </c>
      <c r="AK39" s="387">
        <f t="shared" si="59"/>
        <v>1.867448907617475</v>
      </c>
      <c r="AL39" s="385">
        <f>SUM(AL7,AL14:AL24,AL27,AL29,AL31,AL33,AL35,AL37)</f>
        <v>100.00000000000003</v>
      </c>
      <c r="AM39" s="384" t="s">
        <v>0</v>
      </c>
      <c r="AN39" s="376">
        <f>SUM(AN7,AN14:AN24,AN27,AN29,AN31,AN33,AN35,AN37)</f>
        <v>1718830</v>
      </c>
      <c r="AO39" s="387">
        <f t="shared" si="60"/>
        <v>2.1587403098586755</v>
      </c>
      <c r="AP39" s="386">
        <f>SUM(AP7,AP14:AP24,AP27,AP29,AP31,AP33,AP35,AP37)</f>
        <v>100</v>
      </c>
      <c r="AQ39" s="375" t="s">
        <v>0</v>
      </c>
      <c r="AR39" s="376">
        <f>SUM(AR7,AR14:AR24,AR27,AR29,AR31,AR33,AR35,AR37)</f>
        <v>1801773</v>
      </c>
      <c r="AS39" s="387">
        <f t="shared" si="61"/>
        <v>4.825549938039253</v>
      </c>
      <c r="AT39" s="385">
        <f>SUM(AT7,AT14:AT24,AT27,AT29,AT31,AT33,AT35,AT37)</f>
        <v>100</v>
      </c>
      <c r="AU39" s="384" t="s">
        <v>0</v>
      </c>
      <c r="AV39" s="376">
        <f>SUM(AV7,AV14:AV24,AV27,AV29,AV31,AV33,AV35,AV37)</f>
        <v>1834450</v>
      </c>
      <c r="AW39" s="387">
        <f t="shared" si="62"/>
        <v>1.8136024904358061</v>
      </c>
      <c r="AX39" s="386">
        <f>SUM(AX7,AX14:AX24,AX27,AX29,AX31,AX33,AX35,AX37)</f>
        <v>100</v>
      </c>
      <c r="AY39" s="382" t="s">
        <v>0</v>
      </c>
      <c r="AZ39" s="376">
        <f>SUM(AZ7,AZ14:AZ24,AZ27,AZ29,AZ31,AZ33,AZ35,AZ37)</f>
        <v>1843320</v>
      </c>
      <c r="BA39" s="388">
        <f t="shared" si="63"/>
        <v>0.48352367194526291</v>
      </c>
      <c r="BB39" s="389">
        <f>SUM(BB7,BB14:BB24,BB27,BB29,BB31,BB33,BB35,BB37)</f>
        <v>99.999999999999986</v>
      </c>
      <c r="BC39" s="379" t="s">
        <v>0</v>
      </c>
      <c r="BD39" s="376">
        <f>SUM(BD7,BD14:BD24,BD27,BD29,BD31,BD33,BD35,BD37)</f>
        <v>1833892</v>
      </c>
      <c r="BE39" s="388">
        <f t="shared" si="64"/>
        <v>-0.51146843738472114</v>
      </c>
      <c r="BF39" s="390">
        <f>SUM(BF7,BF14:BF24,BF27,BF29,BF31,BF33,BF35,BF37)</f>
        <v>99.999999999999986</v>
      </c>
      <c r="BG39" s="382" t="s">
        <v>0</v>
      </c>
      <c r="BH39" s="376">
        <f>SUM(BH7,BH14:BH24,BH27,BH29,BH31,BH33,BH35,BH37)</f>
        <v>1829412</v>
      </c>
      <c r="BI39" s="383">
        <f t="shared" si="65"/>
        <v>-0.24428919478355349</v>
      </c>
      <c r="BJ39" s="383">
        <f>SUM(BJ7,BJ14:BJ24,BJ27,BJ29,BJ31,BJ33,BJ35,BJ37)</f>
        <v>100</v>
      </c>
      <c r="BK39" s="379" t="s">
        <v>0</v>
      </c>
      <c r="BL39" s="376">
        <f>SUM(BL7,BL14:BL24,BL27,BL29,BL31,BL33,BL35,BL37)</f>
        <v>1833327</v>
      </c>
      <c r="BM39" s="383">
        <f t="shared" si="66"/>
        <v>0.21400318790956163</v>
      </c>
      <c r="BN39" s="391">
        <f>SUM(BN7,BN14:BN24,BN27,BN29,BN31,BN33,BN35,BN37)</f>
        <v>100.00000000000001</v>
      </c>
      <c r="BO39" s="382" t="s">
        <v>0</v>
      </c>
      <c r="BP39" s="376">
        <f>SUM(BP7,BP14:BP24,BP27,BP29,BP31,BP33,BP35,BP37)</f>
        <v>1835832.4925500001</v>
      </c>
      <c r="BQ39" s="383">
        <f t="shared" si="67"/>
        <v>0.136663702110984</v>
      </c>
      <c r="BR39" s="383">
        <f>SUM(BR7,BR14:BR24,BR27,BR29,BR31,BR33,BR35,BR37)</f>
        <v>100</v>
      </c>
      <c r="BS39" s="379" t="s">
        <v>0</v>
      </c>
      <c r="BT39" s="376">
        <f>SUM(BT7,BT14:BT24,BT27,BT29,BT31,BT33,BT35,BT37)</f>
        <v>1790707.69637</v>
      </c>
      <c r="BU39" s="383">
        <f t="shared" si="68"/>
        <v>-2.4580018254999447</v>
      </c>
      <c r="BV39" s="391">
        <f>SUM(BV7,BV14:BV24,BV27,BV29,BV31,BV33,BV35,BV37)</f>
        <v>100</v>
      </c>
      <c r="BW39" s="392" t="s">
        <v>0</v>
      </c>
      <c r="BX39" s="393" t="s">
        <v>113</v>
      </c>
      <c r="BY39" s="394" t="s">
        <v>0</v>
      </c>
      <c r="BZ39" s="395" t="s">
        <v>113</v>
      </c>
      <c r="CA39" s="394" t="s">
        <v>0</v>
      </c>
      <c r="CB39" s="395" t="s">
        <v>113</v>
      </c>
      <c r="CC39" s="396">
        <f>SUM(CC7,CC14:CC24,CC27,CC29,CC31,CC33,CC35,CC37)</f>
        <v>1789200.45842416</v>
      </c>
      <c r="CD39" s="383">
        <f t="shared" si="69"/>
        <v>-8.4169959669877503E-2</v>
      </c>
      <c r="CE39" s="383">
        <f>SUM(CE7,CE14:CE24,CE27,CE29,CE31,CE33,CE35,CE37)</f>
        <v>99.999999999999986</v>
      </c>
      <c r="CF39" s="397" t="s">
        <v>0</v>
      </c>
      <c r="CG39" s="393" t="s">
        <v>113</v>
      </c>
      <c r="CH39" s="394" t="s">
        <v>0</v>
      </c>
      <c r="CI39" s="393" t="s">
        <v>113</v>
      </c>
      <c r="CJ39" s="394" t="s">
        <v>0</v>
      </c>
      <c r="CK39" s="395" t="s">
        <v>113</v>
      </c>
      <c r="CL39" s="376">
        <f>SUM(CL7,CL14:CL24,CL27,CL29,CL31,CL33,CL35,CL37)</f>
        <v>1776631.6107600001</v>
      </c>
      <c r="CM39" s="383">
        <f t="shared" si="70"/>
        <v>-0.70248404000690101</v>
      </c>
      <c r="CN39" s="391">
        <f>SUM(CN7,CN14:CN24,CN27,CN29,CN31,CN33,CN35,CN37)</f>
        <v>99.999999999999986</v>
      </c>
      <c r="CO39" s="392" t="s">
        <v>0</v>
      </c>
      <c r="CP39" s="393" t="s">
        <v>113</v>
      </c>
      <c r="CQ39" s="394" t="s">
        <v>0</v>
      </c>
      <c r="CR39" s="395" t="s">
        <v>113</v>
      </c>
      <c r="CS39" s="394" t="s">
        <v>124</v>
      </c>
      <c r="CT39" s="395" t="s">
        <v>113</v>
      </c>
      <c r="CU39" s="376">
        <f>SUM(CU$7,CU$14:CU$24,CU27,CU29,CU31,CU33,CU35,CU37)</f>
        <v>1751053.9909091301</v>
      </c>
      <c r="CV39" s="383">
        <f t="shared" si="71"/>
        <v>-1.4396692986864301</v>
      </c>
      <c r="CW39" s="383">
        <f>SUM(CW$7,CW$14:CW$24,CW27,CW29,CW31,CW33,CW35,CW37)</f>
        <v>99.999999999999986</v>
      </c>
      <c r="CX39" s="397" t="s">
        <v>0</v>
      </c>
      <c r="CY39" s="395" t="s">
        <v>113</v>
      </c>
      <c r="CZ39" s="394" t="s">
        <v>0</v>
      </c>
      <c r="DA39" s="395" t="s">
        <v>113</v>
      </c>
      <c r="DB39" s="394" t="s">
        <v>0</v>
      </c>
      <c r="DC39" s="395" t="s">
        <v>113</v>
      </c>
      <c r="DD39" s="376">
        <f>SUM(DD7,DD14:DD24,DD27,DD29,DD31,DD33,DD35,DD37)</f>
        <v>1760699.8844879</v>
      </c>
      <c r="DE39" s="383">
        <f t="shared" si="72"/>
        <v>0.55086214524784349</v>
      </c>
      <c r="DF39" s="391">
        <f>SUM(DF$7,DF$14:DF$24,DF27,DF29,DF31,DF33,DF35,DF37)</f>
        <v>100.00000000000004</v>
      </c>
      <c r="DG39" s="392" t="s">
        <v>0</v>
      </c>
      <c r="DH39" s="395" t="s">
        <v>113</v>
      </c>
      <c r="DI39" s="394" t="s">
        <v>0</v>
      </c>
      <c r="DJ39" s="395" t="s">
        <v>113</v>
      </c>
      <c r="DK39" s="394" t="s">
        <v>0</v>
      </c>
      <c r="DL39" s="395" t="s">
        <v>113</v>
      </c>
      <c r="DM39" s="376">
        <f>SUM(DM7,DM14:DM24,DM27,DM29,DM31,DM33,DM35,DM37)</f>
        <v>1773882.1070941899</v>
      </c>
      <c r="DN39" s="383">
        <f t="shared" si="77"/>
        <v>0.74869219464530623</v>
      </c>
      <c r="DO39" s="383">
        <f>SUM(DO$7,DO$14:DO$24,DO27,DO29,DO31,DO33,DO35,DO37)</f>
        <v>100</v>
      </c>
      <c r="DP39" s="397" t="s">
        <v>0</v>
      </c>
      <c r="DQ39" s="395" t="s">
        <v>113</v>
      </c>
      <c r="DR39" s="394" t="s">
        <v>0</v>
      </c>
      <c r="DS39" s="395" t="s">
        <v>113</v>
      </c>
      <c r="DT39" s="394" t="s">
        <v>0</v>
      </c>
      <c r="DU39" s="395" t="s">
        <v>113</v>
      </c>
      <c r="DV39" s="376">
        <f>SUM(DV7,DV14:DV24,DV27,DV29,DV31,DV33,DV35,DV37)</f>
        <v>1790255.9513688097</v>
      </c>
      <c r="DW39" s="383">
        <f t="shared" si="78"/>
        <v>0.9230514366843634</v>
      </c>
      <c r="DX39" s="391">
        <f>SUM(DX$7,DX$14:DX$24,DX27,DX29,DX31,DX33,DX35,DX37)</f>
        <v>100.00000000000003</v>
      </c>
      <c r="DY39" s="397" t="s">
        <v>0</v>
      </c>
      <c r="DZ39" s="395" t="s">
        <v>113</v>
      </c>
      <c r="EA39" s="394" t="s">
        <v>0</v>
      </c>
      <c r="EB39" s="395" t="s">
        <v>113</v>
      </c>
      <c r="EC39" s="394" t="s">
        <v>0</v>
      </c>
      <c r="ED39" s="395" t="s">
        <v>113</v>
      </c>
      <c r="EE39" s="396">
        <f>SUM(EE7,EE14:EE24,EE27,EE29,EE31,EE33,EE35,EE37)</f>
        <v>1813537.9569109299</v>
      </c>
      <c r="EF39" s="383">
        <f t="shared" ref="EF39" si="86">(EE39/DV39-1)*100</f>
        <v>1.3004847448946588</v>
      </c>
      <c r="EG39" s="391">
        <f>SUM(EG$7,EG$14:EG$24,EG27,EG29,EG31,EG33,EG35,EG37)</f>
        <v>100.00000000000001</v>
      </c>
      <c r="EH39" s="397" t="s">
        <v>0</v>
      </c>
      <c r="EI39" s="395" t="s">
        <v>84</v>
      </c>
      <c r="EJ39" s="837" t="s">
        <v>0</v>
      </c>
      <c r="EK39" s="393" t="s">
        <v>84</v>
      </c>
      <c r="EL39" s="942" t="s">
        <v>0</v>
      </c>
      <c r="EM39" s="395" t="s">
        <v>84</v>
      </c>
      <c r="EN39" s="901">
        <f>SUM(EN7,EN14:EN24,EN27,EN29,EN31,EN33,EN35,EN37)</f>
        <v>1827213.24127086</v>
      </c>
      <c r="EO39" s="383">
        <f t="shared" si="83"/>
        <v>0.75406661921890716</v>
      </c>
      <c r="EP39" s="391">
        <f>SUM(EP$7,EP$14:EP$24,EP27,EP29,EP31,EP33,EP35,EP37)</f>
        <v>100</v>
      </c>
      <c r="EQ39" s="908" t="s">
        <v>0</v>
      </c>
      <c r="ER39" s="393" t="s">
        <v>84</v>
      </c>
      <c r="ES39" s="964" t="s">
        <v>0</v>
      </c>
      <c r="ET39" s="395" t="s">
        <v>84</v>
      </c>
      <c r="EU39" s="964" t="s">
        <v>0</v>
      </c>
      <c r="EV39" s="393" t="s">
        <v>84</v>
      </c>
      <c r="EW39" s="995">
        <f>SUM(EW7,EW14:EW24,EW27,EW29,EW31,EW33,EW35,EW37)</f>
        <v>1841685.6670390801</v>
      </c>
      <c r="EX39" s="383">
        <f t="shared" si="84"/>
        <v>0.79204908553280884</v>
      </c>
      <c r="EY39" s="391">
        <f>SUM(EY$7,EY$14:EY$24,EY27,EY29,EY31,EY33,EY35,EY37)</f>
        <v>100</v>
      </c>
      <c r="EZ39" s="1005" t="s">
        <v>0</v>
      </c>
      <c r="FA39" s="393" t="s">
        <v>84</v>
      </c>
      <c r="FB39" s="964" t="s">
        <v>0</v>
      </c>
      <c r="FC39" s="393" t="s">
        <v>84</v>
      </c>
      <c r="FD39" s="964" t="s">
        <v>0</v>
      </c>
      <c r="FE39" s="393" t="s">
        <v>84</v>
      </c>
      <c r="FF39" s="995">
        <f>SUM(FF7,FF14:FF24,FF27,FF29,FF31,FF33,FF35,FF37)</f>
        <v>1877894.8511360998</v>
      </c>
      <c r="FG39" s="383">
        <f t="shared" si="85"/>
        <v>1.9660892596962132</v>
      </c>
      <c r="FH39" s="391">
        <f>SUM(FH$7,FH$14:FH$24,FH27,FH29,FH31,FH33,FH35,FH37)</f>
        <v>100.00000000000001</v>
      </c>
      <c r="FI39" s="1133" t="s">
        <v>0</v>
      </c>
      <c r="FJ39" s="1123" t="s">
        <v>84</v>
      </c>
    </row>
    <row r="40" spans="1:166" ht="12.75" customHeight="1">
      <c r="A40" s="398"/>
      <c r="B40" s="398"/>
      <c r="C40" s="399"/>
      <c r="D40" s="400"/>
      <c r="E40" s="401"/>
      <c r="F40" s="401"/>
      <c r="G40" s="399"/>
      <c r="H40" s="400"/>
      <c r="I40" s="401"/>
      <c r="J40" s="401"/>
      <c r="K40" s="399"/>
      <c r="L40" s="400"/>
      <c r="M40" s="401"/>
      <c r="N40" s="401"/>
      <c r="O40" s="399"/>
      <c r="P40" s="400"/>
      <c r="Q40" s="401"/>
      <c r="R40" s="401"/>
      <c r="S40" s="399"/>
      <c r="T40" s="400"/>
      <c r="U40" s="402"/>
      <c r="V40" s="402"/>
      <c r="W40" s="399"/>
      <c r="X40" s="400"/>
      <c r="Y40" s="403"/>
      <c r="Z40" s="403"/>
      <c r="AA40" s="399"/>
      <c r="AB40" s="400"/>
      <c r="AC40" s="403"/>
      <c r="AD40" s="403"/>
      <c r="AE40" s="399"/>
      <c r="AF40" s="400"/>
      <c r="AG40" s="403"/>
      <c r="AH40" s="403"/>
      <c r="AI40" s="399"/>
      <c r="AJ40" s="400"/>
      <c r="AK40" s="403"/>
      <c r="AL40" s="403"/>
      <c r="AM40" s="399"/>
      <c r="AN40" s="400"/>
      <c r="AO40" s="403"/>
      <c r="AP40" s="403"/>
      <c r="AQ40" s="399"/>
      <c r="AR40" s="400"/>
      <c r="AS40" s="403"/>
      <c r="AT40" s="403"/>
      <c r="AU40" s="399"/>
      <c r="AV40" s="400"/>
      <c r="AW40" s="403"/>
      <c r="AX40" s="403"/>
      <c r="AY40" s="399"/>
      <c r="AZ40" s="400"/>
      <c r="BA40" s="404"/>
      <c r="BB40" s="404"/>
      <c r="BC40" s="399"/>
      <c r="BD40" s="400"/>
      <c r="BE40" s="404"/>
      <c r="BF40" s="404"/>
      <c r="BG40" s="399"/>
      <c r="BH40" s="400"/>
      <c r="BI40" s="402"/>
      <c r="BJ40" s="402"/>
      <c r="BK40" s="399"/>
      <c r="BL40" s="400"/>
      <c r="BM40" s="402"/>
      <c r="BN40" s="402"/>
      <c r="BO40" s="399"/>
      <c r="BP40" s="400"/>
      <c r="BQ40" s="402"/>
      <c r="BR40" s="402"/>
      <c r="BS40" s="399"/>
      <c r="BT40" s="400"/>
      <c r="BU40" s="402"/>
      <c r="BV40" s="402"/>
      <c r="BW40" s="405"/>
      <c r="BX40" s="406"/>
      <c r="BY40" s="405"/>
      <c r="BZ40" s="406"/>
      <c r="CA40" s="405"/>
      <c r="CB40" s="406"/>
      <c r="CC40" s="400"/>
      <c r="CD40" s="402"/>
      <c r="CE40" s="402"/>
      <c r="CF40" s="405"/>
      <c r="CG40" s="406"/>
      <c r="CH40" s="405"/>
      <c r="CI40" s="406"/>
      <c r="CJ40" s="405"/>
      <c r="CK40" s="406"/>
      <c r="CL40" s="400"/>
      <c r="CM40" s="402"/>
      <c r="CN40" s="402"/>
      <c r="CO40" s="405"/>
      <c r="CP40" s="406"/>
      <c r="CQ40" s="405"/>
      <c r="CR40" s="406"/>
      <c r="CS40" s="405"/>
      <c r="CT40" s="406"/>
      <c r="CU40" s="400"/>
      <c r="CV40" s="402"/>
      <c r="CW40" s="402"/>
      <c r="CX40" s="405"/>
      <c r="CY40" s="406"/>
      <c r="CZ40" s="405"/>
      <c r="DA40" s="406"/>
      <c r="DB40" s="405"/>
      <c r="DC40" s="406"/>
      <c r="DD40" s="400"/>
      <c r="DE40" s="402"/>
      <c r="DF40" s="402"/>
      <c r="DG40" s="405"/>
      <c r="DH40" s="406"/>
      <c r="DI40" s="405"/>
      <c r="DJ40" s="406"/>
      <c r="DK40" s="405"/>
      <c r="DL40" s="406"/>
      <c r="DM40" s="400"/>
      <c r="DN40" s="402"/>
      <c r="DO40" s="402"/>
      <c r="DP40" s="405"/>
      <c r="DQ40" s="406"/>
      <c r="DR40" s="406"/>
      <c r="DS40" s="406"/>
      <c r="DT40" s="406"/>
      <c r="DU40" s="406"/>
      <c r="DV40" s="405"/>
      <c r="DW40" s="405"/>
      <c r="DX40" s="406"/>
      <c r="DY40" s="405"/>
      <c r="DZ40" s="406"/>
      <c r="EA40" s="406"/>
      <c r="EB40" s="406"/>
      <c r="EC40" s="406"/>
      <c r="ED40" s="406"/>
      <c r="EE40" s="405"/>
      <c r="EF40" s="405"/>
      <c r="EG40" s="406"/>
      <c r="EH40" s="405"/>
      <c r="EI40" s="406"/>
      <c r="EJ40" s="405"/>
      <c r="EK40" s="406"/>
      <c r="EL40" s="877"/>
      <c r="EM40" s="406"/>
      <c r="EN40" s="918"/>
      <c r="EO40" s="405"/>
      <c r="EP40" s="406"/>
      <c r="EQ40" s="405"/>
      <c r="ER40" s="406"/>
      <c r="ES40" s="405"/>
      <c r="ET40" s="406"/>
      <c r="EU40" s="877"/>
      <c r="EV40" s="406"/>
      <c r="EW40" s="918"/>
      <c r="EX40" s="405"/>
      <c r="EY40" s="406"/>
      <c r="EZ40" s="405"/>
      <c r="FA40" s="406"/>
      <c r="FB40" s="405"/>
      <c r="FC40" s="406"/>
      <c r="FD40" s="877"/>
      <c r="FE40" s="406"/>
      <c r="FF40" s="1097"/>
      <c r="FG40" s="405"/>
      <c r="FH40" s="406"/>
      <c r="FI40" s="405"/>
      <c r="FJ40" s="406"/>
    </row>
    <row r="41" spans="1:166" s="407" customFormat="1">
      <c r="EL41" s="878"/>
      <c r="EN41" s="882"/>
      <c r="EU41" s="878"/>
      <c r="EW41" s="996"/>
      <c r="FD41" s="878"/>
      <c r="FF41" s="1098"/>
    </row>
    <row r="44" spans="1:166" ht="14.25">
      <c r="FI44" s="1119"/>
    </row>
    <row r="50" spans="100:108">
      <c r="CV50" s="410" t="s">
        <v>66</v>
      </c>
      <c r="CW50" s="411" t="s">
        <v>8</v>
      </c>
      <c r="CX50" s="410"/>
      <c r="CY50" s="411"/>
      <c r="CZ50" s="410"/>
      <c r="DA50" s="411"/>
      <c r="DB50" s="410"/>
      <c r="DC50" s="411"/>
      <c r="DD50" s="411"/>
    </row>
    <row r="51" spans="100:108">
      <c r="CV51" s="412" t="s">
        <v>66</v>
      </c>
      <c r="CW51" s="413" t="s">
        <v>66</v>
      </c>
      <c r="CX51" s="407"/>
      <c r="CY51" s="407"/>
      <c r="CZ51" s="407"/>
      <c r="DA51" s="407"/>
      <c r="DB51" s="407"/>
      <c r="DC51" s="407"/>
      <c r="DD51" s="407"/>
    </row>
    <row r="52" spans="100:108">
      <c r="CV52" s="412" t="s">
        <v>66</v>
      </c>
      <c r="CW52" s="413" t="s">
        <v>66</v>
      </c>
      <c r="CX52" s="407"/>
      <c r="CY52" s="407"/>
      <c r="CZ52" s="407"/>
      <c r="DA52" s="407"/>
      <c r="DB52" s="407"/>
      <c r="DC52" s="407"/>
      <c r="DD52" s="407"/>
    </row>
    <row r="53" spans="100:108">
      <c r="CV53" s="412" t="s">
        <v>66</v>
      </c>
      <c r="CW53" s="413" t="s">
        <v>66</v>
      </c>
      <c r="CX53" s="407"/>
      <c r="CY53" s="407"/>
      <c r="CZ53" s="407"/>
      <c r="DA53" s="407"/>
      <c r="DB53" s="407"/>
      <c r="DC53" s="407"/>
      <c r="DD53" s="407"/>
    </row>
    <row r="54" spans="100:108">
      <c r="CV54" s="412" t="s">
        <v>66</v>
      </c>
      <c r="CW54" s="413" t="s">
        <v>66</v>
      </c>
      <c r="CX54" s="407"/>
      <c r="CY54" s="407"/>
      <c r="CZ54" s="407"/>
      <c r="DA54" s="407"/>
      <c r="DB54" s="407"/>
      <c r="DC54" s="407"/>
      <c r="DD54" s="407"/>
    </row>
    <row r="55" spans="100:108">
      <c r="CV55" s="412" t="s">
        <v>66</v>
      </c>
      <c r="CW55" s="413" t="s">
        <v>66</v>
      </c>
      <c r="CX55" s="414"/>
      <c r="CY55" s="407"/>
      <c r="CZ55" s="407"/>
      <c r="DA55" s="414"/>
      <c r="DB55" s="414"/>
      <c r="DC55" s="414"/>
      <c r="DD55" s="407"/>
    </row>
    <row r="56" spans="100:108">
      <c r="CV56" s="412" t="s">
        <v>66</v>
      </c>
      <c r="CW56" s="413" t="s">
        <v>66</v>
      </c>
      <c r="CX56" s="407"/>
      <c r="CY56" s="407"/>
      <c r="CZ56" s="407"/>
      <c r="DA56" s="407"/>
      <c r="DB56" s="407"/>
      <c r="DC56" s="407"/>
      <c r="DD56" s="407"/>
    </row>
    <row r="57" spans="100:108">
      <c r="CV57" s="412"/>
      <c r="CW57" s="413" t="s">
        <v>66</v>
      </c>
      <c r="CX57" s="407"/>
      <c r="CY57" s="407"/>
      <c r="CZ57" s="407"/>
      <c r="DA57" s="407"/>
      <c r="DB57" s="407"/>
      <c r="DC57" s="407"/>
      <c r="DD57" s="407"/>
    </row>
    <row r="58" spans="100:108">
      <c r="CV58" s="412" t="s">
        <v>66</v>
      </c>
      <c r="CW58" s="413" t="s">
        <v>66</v>
      </c>
      <c r="CX58" s="414"/>
      <c r="CY58" s="407"/>
      <c r="CZ58" s="407"/>
      <c r="DA58" s="414"/>
      <c r="DB58" s="407"/>
      <c r="DC58" s="407"/>
      <c r="DD58" s="407"/>
    </row>
    <row r="59" spans="100:108">
      <c r="CV59" s="412" t="s">
        <v>66</v>
      </c>
      <c r="CW59" s="413" t="s">
        <v>66</v>
      </c>
      <c r="CX59" s="407"/>
      <c r="CY59" s="407"/>
      <c r="CZ59" s="407"/>
      <c r="DA59" s="407"/>
      <c r="DB59" s="407"/>
      <c r="DC59" s="407"/>
      <c r="DD59" s="407"/>
    </row>
    <row r="60" spans="100:108">
      <c r="CV60" s="412" t="s">
        <v>66</v>
      </c>
      <c r="CW60" s="413" t="s">
        <v>125</v>
      </c>
      <c r="CX60" s="407"/>
      <c r="CY60" s="407"/>
      <c r="CZ60" s="407"/>
      <c r="DA60" s="407"/>
      <c r="DB60" s="407"/>
      <c r="DC60" s="407"/>
      <c r="DD60" s="407"/>
    </row>
    <row r="61" spans="100:108">
      <c r="CV61" s="412" t="s">
        <v>66</v>
      </c>
      <c r="CW61" s="413" t="s">
        <v>66</v>
      </c>
      <c r="CX61" s="407"/>
      <c r="CY61" s="407"/>
      <c r="CZ61" s="407"/>
      <c r="DA61" s="407"/>
      <c r="DB61" s="407"/>
      <c r="DC61" s="407"/>
      <c r="DD61" s="407"/>
    </row>
    <row r="62" spans="100:108">
      <c r="CV62" s="412" t="s">
        <v>66</v>
      </c>
      <c r="CW62" s="413" t="s">
        <v>66</v>
      </c>
      <c r="CX62" s="407"/>
      <c r="CY62" s="407"/>
      <c r="CZ62" s="407"/>
      <c r="DA62" s="407"/>
      <c r="DB62" s="407"/>
      <c r="DC62" s="407"/>
      <c r="DD62" s="407"/>
    </row>
    <row r="63" spans="100:108">
      <c r="CV63" s="412" t="s">
        <v>66</v>
      </c>
      <c r="CW63" s="413" t="s">
        <v>66</v>
      </c>
      <c r="CX63" s="407"/>
      <c r="CY63" s="407"/>
      <c r="CZ63" s="407"/>
      <c r="DA63" s="407"/>
      <c r="DB63" s="407"/>
      <c r="DC63" s="407"/>
      <c r="DD63" s="407"/>
    </row>
    <row r="64" spans="100:108">
      <c r="CV64" s="412" t="s">
        <v>66</v>
      </c>
      <c r="CW64" s="413" t="s">
        <v>66</v>
      </c>
      <c r="CX64" s="407"/>
      <c r="CY64" s="407"/>
      <c r="CZ64" s="407"/>
      <c r="DA64" s="407"/>
      <c r="DB64" s="407"/>
      <c r="DC64" s="407"/>
      <c r="DD64" s="407"/>
    </row>
    <row r="65" spans="100:108">
      <c r="CV65" s="412" t="s">
        <v>66</v>
      </c>
      <c r="CW65" s="413" t="s">
        <v>66</v>
      </c>
      <c r="CX65" s="407"/>
      <c r="CY65" s="407"/>
      <c r="CZ65" s="407"/>
      <c r="DA65" s="407"/>
      <c r="DB65" s="407"/>
      <c r="DC65" s="407"/>
      <c r="DD65" s="407"/>
    </row>
    <row r="66" spans="100:108">
      <c r="CV66" s="412" t="s">
        <v>66</v>
      </c>
      <c r="CW66" s="413" t="s">
        <v>66</v>
      </c>
      <c r="CX66" s="407"/>
      <c r="CY66" s="407"/>
      <c r="CZ66" s="407"/>
      <c r="DA66" s="407"/>
      <c r="DB66" s="407"/>
      <c r="DC66" s="407"/>
      <c r="DD66" s="407"/>
    </row>
    <row r="67" spans="100:108">
      <c r="CV67" s="412" t="s">
        <v>66</v>
      </c>
      <c r="CW67" s="413" t="s">
        <v>66</v>
      </c>
      <c r="CX67" s="407"/>
      <c r="CY67" s="407"/>
      <c r="CZ67" s="407"/>
      <c r="DA67" s="407"/>
      <c r="DB67" s="407"/>
      <c r="DC67" s="407"/>
      <c r="DD67" s="407"/>
    </row>
    <row r="68" spans="100:108">
      <c r="CV68" s="412" t="s">
        <v>66</v>
      </c>
      <c r="CW68" s="413" t="s">
        <v>66</v>
      </c>
      <c r="CX68" s="407"/>
      <c r="CY68" s="407"/>
      <c r="CZ68" s="407"/>
      <c r="DA68" s="407"/>
      <c r="DB68" s="407"/>
      <c r="DC68" s="407"/>
      <c r="DD68" s="407"/>
    </row>
    <row r="69" spans="100:108">
      <c r="CV69" s="412" t="s">
        <v>66</v>
      </c>
      <c r="CW69" s="413" t="s">
        <v>66</v>
      </c>
      <c r="CX69" s="407"/>
      <c r="CY69" s="407"/>
      <c r="CZ69" s="407"/>
      <c r="DA69" s="407"/>
      <c r="DB69" s="407"/>
      <c r="DC69" s="407"/>
      <c r="DD69" s="407"/>
    </row>
    <row r="70" spans="100:108">
      <c r="CV70" s="412" t="s">
        <v>66</v>
      </c>
      <c r="CW70" s="413" t="s">
        <v>66</v>
      </c>
      <c r="CX70" s="407"/>
      <c r="CY70" s="407"/>
      <c r="CZ70" s="407"/>
      <c r="DA70" s="407"/>
      <c r="DB70" s="407"/>
      <c r="DC70" s="407"/>
      <c r="DD70" s="407"/>
    </row>
    <row r="71" spans="100:108">
      <c r="CV71" s="412" t="s">
        <v>66</v>
      </c>
      <c r="CW71" s="413" t="s">
        <v>66</v>
      </c>
      <c r="CX71" s="407"/>
      <c r="CY71" s="407"/>
      <c r="CZ71" s="407"/>
      <c r="DA71" s="407"/>
      <c r="DB71" s="407"/>
      <c r="DC71" s="407"/>
      <c r="DD71" s="407"/>
    </row>
    <row r="72" spans="100:108">
      <c r="CV72" s="412" t="s">
        <v>66</v>
      </c>
      <c r="CW72" s="413" t="s">
        <v>66</v>
      </c>
      <c r="CX72" s="407"/>
      <c r="CY72" s="407"/>
      <c r="CZ72" s="407"/>
      <c r="DA72" s="407"/>
      <c r="DB72" s="407"/>
      <c r="DC72" s="407"/>
      <c r="DD72" s="407"/>
    </row>
    <row r="73" spans="100:108">
      <c r="CV73" s="26" t="s">
        <v>66</v>
      </c>
    </row>
  </sheetData>
  <sheetProtection selectLockedCells="1" selectUnlockedCells="1"/>
  <mergeCells count="205">
    <mergeCell ref="A18:B18"/>
    <mergeCell ref="A19:B19"/>
    <mergeCell ref="ES2:ET2"/>
    <mergeCell ref="ES4:ET4"/>
    <mergeCell ref="ES5:ES6"/>
    <mergeCell ref="EQ2:ER2"/>
    <mergeCell ref="EQ4:ER4"/>
    <mergeCell ref="EQ5:EQ6"/>
    <mergeCell ref="A14:B14"/>
    <mergeCell ref="A15:B15"/>
    <mergeCell ref="DT5:DT6"/>
    <mergeCell ref="DV5:DV6"/>
    <mergeCell ref="DY5:DY6"/>
    <mergeCell ref="BY5:BY6"/>
    <mergeCell ref="CA5:CA6"/>
    <mergeCell ref="CC5:CC6"/>
    <mergeCell ref="BG5:BG6"/>
    <mergeCell ref="BH5:BH6"/>
    <mergeCell ref="BK5:BK6"/>
    <mergeCell ref="BP5:BP6"/>
    <mergeCell ref="CL5:CL6"/>
    <mergeCell ref="BW5:BW6"/>
    <mergeCell ref="BL5:BL6"/>
    <mergeCell ref="AU5:AU6"/>
    <mergeCell ref="A38:B39"/>
    <mergeCell ref="A26:B27"/>
    <mergeCell ref="A28:B29"/>
    <mergeCell ref="A30:B31"/>
    <mergeCell ref="A32:B33"/>
    <mergeCell ref="A34:B35"/>
    <mergeCell ref="A36:B37"/>
    <mergeCell ref="A20:B20"/>
    <mergeCell ref="A21:B21"/>
    <mergeCell ref="A22:B22"/>
    <mergeCell ref="A23:B23"/>
    <mergeCell ref="A24:B24"/>
    <mergeCell ref="A25:B25"/>
    <mergeCell ref="A16:B16"/>
    <mergeCell ref="A17:B17"/>
    <mergeCell ref="DI5:DI6"/>
    <mergeCell ref="DK5:DK6"/>
    <mergeCell ref="K5:K6"/>
    <mergeCell ref="L5:L6"/>
    <mergeCell ref="O5:O6"/>
    <mergeCell ref="P5:P6"/>
    <mergeCell ref="S5:S6"/>
    <mergeCell ref="A7:B7"/>
    <mergeCell ref="W5:W6"/>
    <mergeCell ref="C5:C6"/>
    <mergeCell ref="D5:D6"/>
    <mergeCell ref="DD5:DD6"/>
    <mergeCell ref="A3:B6"/>
    <mergeCell ref="C3:F3"/>
    <mergeCell ref="G3:J3"/>
    <mergeCell ref="K3:N3"/>
    <mergeCell ref="O3:R3"/>
    <mergeCell ref="S3:V3"/>
    <mergeCell ref="G4:J4"/>
    <mergeCell ref="K4:N4"/>
    <mergeCell ref="O4:R4"/>
    <mergeCell ref="S4:V4"/>
    <mergeCell ref="W4:Z4"/>
    <mergeCell ref="AA4:AD4"/>
    <mergeCell ref="AE4:AH4"/>
    <mergeCell ref="CU5:CU6"/>
    <mergeCell ref="CX5:CX6"/>
    <mergeCell ref="CF5:CF6"/>
    <mergeCell ref="AI5:AI6"/>
    <mergeCell ref="AJ5:AJ6"/>
    <mergeCell ref="AM5:AM6"/>
    <mergeCell ref="AN5:AN6"/>
    <mergeCell ref="AQ5:AQ6"/>
    <mergeCell ref="AV5:AV6"/>
    <mergeCell ref="AY5:AY6"/>
    <mergeCell ref="AZ5:AZ6"/>
    <mergeCell ref="BC5:BC6"/>
    <mergeCell ref="AY4:BB4"/>
    <mergeCell ref="G5:G6"/>
    <mergeCell ref="H5:H6"/>
    <mergeCell ref="T5:T6"/>
    <mergeCell ref="DR4:DS4"/>
    <mergeCell ref="DT4:DU4"/>
    <mergeCell ref="CH4:CI4"/>
    <mergeCell ref="CJ4:CK4"/>
    <mergeCell ref="CL4:CN4"/>
    <mergeCell ref="CO4:CP4"/>
    <mergeCell ref="CQ4:CR4"/>
    <mergeCell ref="CS4:CT4"/>
    <mergeCell ref="CU4:CW4"/>
    <mergeCell ref="X5:X6"/>
    <mergeCell ref="AA5:AA6"/>
    <mergeCell ref="AB5:AB6"/>
    <mergeCell ref="AE5:AE6"/>
    <mergeCell ref="AF5:AF6"/>
    <mergeCell ref="DM5:DM6"/>
    <mergeCell ref="DP5:DP6"/>
    <mergeCell ref="AR5:AR6"/>
    <mergeCell ref="AI4:AL4"/>
    <mergeCell ref="AM4:AP4"/>
    <mergeCell ref="AQ4:AT4"/>
    <mergeCell ref="AU4:AX4"/>
    <mergeCell ref="W3:Z3"/>
    <mergeCell ref="AA3:AD3"/>
    <mergeCell ref="CF4:CG4"/>
    <mergeCell ref="DB4:DC4"/>
    <mergeCell ref="DD4:DF4"/>
    <mergeCell ref="DG4:DH4"/>
    <mergeCell ref="DI4:DJ4"/>
    <mergeCell ref="A1:D1"/>
    <mergeCell ref="CL2:CO2"/>
    <mergeCell ref="DD2:DF2"/>
    <mergeCell ref="AE3:AH3"/>
    <mergeCell ref="C4:F4"/>
    <mergeCell ref="DG3:DO3"/>
    <mergeCell ref="BC3:BF3"/>
    <mergeCell ref="BG3:BJ3"/>
    <mergeCell ref="BK3:BN3"/>
    <mergeCell ref="BO3:BR3"/>
    <mergeCell ref="CF3:CN3"/>
    <mergeCell ref="CO3:CW3"/>
    <mergeCell ref="BK4:BN4"/>
    <mergeCell ref="BO4:BR4"/>
    <mergeCell ref="BS4:BV4"/>
    <mergeCell ref="DK4:DL4"/>
    <mergeCell ref="DM4:DO4"/>
    <mergeCell ref="AU3:AX3"/>
    <mergeCell ref="AY3:BB3"/>
    <mergeCell ref="CZ4:DA4"/>
    <mergeCell ref="CA4:CB4"/>
    <mergeCell ref="CC4:CE4"/>
    <mergeCell ref="AI3:AL3"/>
    <mergeCell ref="AM3:AP3"/>
    <mergeCell ref="AQ3:AT3"/>
    <mergeCell ref="BS3:BV3"/>
    <mergeCell ref="BW3:CE3"/>
    <mergeCell ref="BG4:BJ4"/>
    <mergeCell ref="DP2:DX2"/>
    <mergeCell ref="DY2:DZ2"/>
    <mergeCell ref="CX4:CY4"/>
    <mergeCell ref="BC4:BF4"/>
    <mergeCell ref="CX3:DF3"/>
    <mergeCell ref="BW4:BX4"/>
    <mergeCell ref="BY4:BZ4"/>
    <mergeCell ref="DP4:DQ4"/>
    <mergeCell ref="BS5:BS6"/>
    <mergeCell ref="BT5:BT6"/>
    <mergeCell ref="CS5:CS6"/>
    <mergeCell ref="BD5:BD6"/>
    <mergeCell ref="CO5:CO6"/>
    <mergeCell ref="CQ5:CQ6"/>
    <mergeCell ref="CZ5:CZ6"/>
    <mergeCell ref="DB5:DB6"/>
    <mergeCell ref="DG5:DG6"/>
    <mergeCell ref="CH5:CH6"/>
    <mergeCell ref="CJ5:CJ6"/>
    <mergeCell ref="BO5:BO6"/>
    <mergeCell ref="DY3:EG3"/>
    <mergeCell ref="EC4:ED4"/>
    <mergeCell ref="EL2:EM2"/>
    <mergeCell ref="EL4:EM4"/>
    <mergeCell ref="EL5:EL6"/>
    <mergeCell ref="EJ2:EK2"/>
    <mergeCell ref="EJ4:EK4"/>
    <mergeCell ref="EJ5:EJ6"/>
    <mergeCell ref="EA5:EA6"/>
    <mergeCell ref="EC5:EC6"/>
    <mergeCell ref="EF2:EG2"/>
    <mergeCell ref="EX2:EY2"/>
    <mergeCell ref="EW4:EY4"/>
    <mergeCell ref="EW5:EW6"/>
    <mergeCell ref="EQ3:EY3"/>
    <mergeCell ref="FB2:FC2"/>
    <mergeCell ref="FB4:FC4"/>
    <mergeCell ref="FB5:FB6"/>
    <mergeCell ref="DP3:DX3"/>
    <mergeCell ref="DR5:DR6"/>
    <mergeCell ref="DV4:DX4"/>
    <mergeCell ref="DY4:DZ4"/>
    <mergeCell ref="EA4:EB4"/>
    <mergeCell ref="EU2:EV2"/>
    <mergeCell ref="EU4:EV4"/>
    <mergeCell ref="EU5:EU6"/>
    <mergeCell ref="EO2:EP2"/>
    <mergeCell ref="EN4:EP4"/>
    <mergeCell ref="EN5:EN6"/>
    <mergeCell ref="EH3:EP3"/>
    <mergeCell ref="EH2:EI2"/>
    <mergeCell ref="EH4:EI4"/>
    <mergeCell ref="EH5:EH6"/>
    <mergeCell ref="EE4:EG4"/>
    <mergeCell ref="EE5:EE6"/>
    <mergeCell ref="FI2:FJ2"/>
    <mergeCell ref="FI4:FJ4"/>
    <mergeCell ref="FI5:FI6"/>
    <mergeCell ref="FI3:FJ3"/>
    <mergeCell ref="FG2:FH2"/>
    <mergeCell ref="FF4:FH4"/>
    <mergeCell ref="FF5:FF6"/>
    <mergeCell ref="EZ3:FH3"/>
    <mergeCell ref="FD2:FE2"/>
    <mergeCell ref="FD4:FE4"/>
    <mergeCell ref="FD5:FD6"/>
    <mergeCell ref="EZ2:FA2"/>
    <mergeCell ref="EZ4:FA4"/>
    <mergeCell ref="EZ5:EZ6"/>
  </mergeCells>
  <phoneticPr fontId="2"/>
  <printOptions verticalCentered="1" gridLinesSet="0"/>
  <pageMargins left="0.43307086614173229" right="0.23622047244094491" top="0.74803149606299213" bottom="0.74803149606299213" header="0.31496062992125984" footer="0.31496062992125984"/>
  <pageSetup paperSize="9" scale="43" fitToWidth="0" orientation="landscape" r:id="rId1"/>
  <headerFooter alignWithMargins="0"/>
  <colBreaks count="7" manualBreakCount="7">
    <brk id="26" max="40" man="1"/>
    <brk id="50" max="40" man="1"/>
    <brk id="92" max="40" man="1"/>
    <brk id="110" max="40" man="1"/>
    <brk id="128" max="40" man="1"/>
    <brk id="146" max="40" man="1"/>
    <brk id="1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B59"/>
  <sheetViews>
    <sheetView zoomScale="85" zoomScaleNormal="85" workbookViewId="0"/>
  </sheetViews>
  <sheetFormatPr defaultRowHeight="13.5"/>
  <cols>
    <col min="1" max="1" width="2.75" style="1107" customWidth="1"/>
    <col min="2" max="16384" width="9" style="1107"/>
  </cols>
  <sheetData>
    <row r="2" spans="2:3">
      <c r="B2" s="1107" t="s">
        <v>9</v>
      </c>
      <c r="C2" s="1107" t="s">
        <v>8</v>
      </c>
    </row>
    <row r="3" spans="2:3">
      <c r="B3" s="1107">
        <v>1</v>
      </c>
      <c r="C3" s="1107" t="s">
        <v>146</v>
      </c>
    </row>
    <row r="4" spans="2:3">
      <c r="C4" s="1107" t="s">
        <v>147</v>
      </c>
    </row>
    <row r="5" spans="2:3">
      <c r="B5" s="1107">
        <v>2</v>
      </c>
      <c r="C5" s="1107" t="s">
        <v>148</v>
      </c>
    </row>
    <row r="6" spans="2:3">
      <c r="C6" s="1107" t="s">
        <v>149</v>
      </c>
    </row>
    <row r="7" spans="2:3">
      <c r="B7" s="1107">
        <v>3</v>
      </c>
      <c r="C7" s="1107" t="s">
        <v>150</v>
      </c>
    </row>
    <row r="8" spans="2:3">
      <c r="C8" s="1107" t="s">
        <v>151</v>
      </c>
    </row>
    <row r="9" spans="2:3">
      <c r="C9" s="1107" t="s">
        <v>152</v>
      </c>
    </row>
    <row r="10" spans="2:3">
      <c r="B10" s="1107" t="s">
        <v>8</v>
      </c>
      <c r="C10" s="1107" t="s">
        <v>153</v>
      </c>
    </row>
    <row r="11" spans="2:3">
      <c r="B11" s="1107" t="s">
        <v>8</v>
      </c>
      <c r="C11" s="1107" t="s">
        <v>11</v>
      </c>
    </row>
    <row r="12" spans="2:3">
      <c r="B12" s="1107" t="s">
        <v>8</v>
      </c>
      <c r="C12" s="1107" t="s">
        <v>12</v>
      </c>
    </row>
    <row r="13" spans="2:3">
      <c r="B13" s="1107" t="s">
        <v>8</v>
      </c>
      <c r="C13" s="1107" t="s">
        <v>13</v>
      </c>
    </row>
    <row r="14" spans="2:3">
      <c r="B14" s="1107">
        <v>4</v>
      </c>
      <c r="C14" s="1107" t="s">
        <v>14</v>
      </c>
    </row>
    <row r="15" spans="2:3">
      <c r="B15" s="1107">
        <v>5</v>
      </c>
      <c r="C15" s="1107" t="s">
        <v>15</v>
      </c>
    </row>
    <row r="16" spans="2:3">
      <c r="B16" s="1107">
        <v>6</v>
      </c>
      <c r="C16" s="1107" t="s">
        <v>154</v>
      </c>
    </row>
    <row r="17" spans="2:28">
      <c r="B17" s="1107">
        <v>7</v>
      </c>
      <c r="C17" s="1107" t="s">
        <v>16</v>
      </c>
    </row>
    <row r="18" spans="2:28">
      <c r="B18" s="1107">
        <v>8</v>
      </c>
      <c r="C18" s="1107" t="s">
        <v>7</v>
      </c>
    </row>
    <row r="19" spans="2:28">
      <c r="B19" s="1107" t="s">
        <v>8</v>
      </c>
      <c r="C19" s="1107" t="s">
        <v>5</v>
      </c>
    </row>
    <row r="20" spans="2:28">
      <c r="B20" s="1107">
        <v>9</v>
      </c>
      <c r="C20" s="1107" t="s">
        <v>4</v>
      </c>
    </row>
    <row r="21" spans="2:28">
      <c r="B21" s="1107" t="s">
        <v>8</v>
      </c>
      <c r="C21" s="1107" t="s">
        <v>10</v>
      </c>
    </row>
    <row r="22" spans="2:28">
      <c r="B22" s="1107" t="s">
        <v>8</v>
      </c>
      <c r="C22" s="1107" t="s">
        <v>20</v>
      </c>
    </row>
    <row r="23" spans="2:28">
      <c r="B23" s="1107" t="s">
        <v>8</v>
      </c>
      <c r="C23" s="1107" t="s">
        <v>19</v>
      </c>
    </row>
    <row r="24" spans="2:28">
      <c r="B24" s="1107" t="s">
        <v>8</v>
      </c>
      <c r="C24" s="1107" t="s">
        <v>139</v>
      </c>
    </row>
    <row r="25" spans="2:28">
      <c r="B25" s="1107">
        <v>10</v>
      </c>
      <c r="C25" s="1107" t="s">
        <v>22</v>
      </c>
    </row>
    <row r="26" spans="2:28">
      <c r="B26" s="1107">
        <v>11</v>
      </c>
      <c r="C26" s="1107" t="s">
        <v>17</v>
      </c>
    </row>
    <row r="27" spans="2:28">
      <c r="B27" s="1107">
        <v>12</v>
      </c>
      <c r="C27" s="1107" t="s">
        <v>18</v>
      </c>
    </row>
    <row r="28" spans="2:28">
      <c r="B28" s="1107">
        <v>13</v>
      </c>
      <c r="C28" s="1107" t="s">
        <v>6</v>
      </c>
    </row>
    <row r="29" spans="2:28">
      <c r="B29" s="1107">
        <v>14</v>
      </c>
      <c r="C29" s="1107" t="s">
        <v>25</v>
      </c>
    </row>
    <row r="32" spans="2:28" ht="15">
      <c r="B32" s="9" t="s">
        <v>21</v>
      </c>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2:28" ht="15">
      <c r="B33" s="9" t="s">
        <v>155</v>
      </c>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2:28" ht="15">
      <c r="B34" s="9" t="s">
        <v>156</v>
      </c>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2:28" ht="15">
      <c r="B35" s="9" t="s">
        <v>157</v>
      </c>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2:28" ht="15">
      <c r="B36" s="9" t="s">
        <v>158</v>
      </c>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2:28" ht="15">
      <c r="B37" s="9" t="s">
        <v>159</v>
      </c>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2:28" ht="15">
      <c r="B38" s="9" t="s">
        <v>160</v>
      </c>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2:28" ht="15">
      <c r="B39" s="9" t="s">
        <v>161</v>
      </c>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2:28" ht="15">
      <c r="B40" s="10" t="s">
        <v>162</v>
      </c>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ht="15">
      <c r="B41" s="9" t="s">
        <v>163</v>
      </c>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ht="15">
      <c r="B42" s="9" t="s">
        <v>164</v>
      </c>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2:28" ht="15">
      <c r="B43" s="9" t="s">
        <v>165</v>
      </c>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2:28" ht="15">
      <c r="B44" s="9" t="s">
        <v>166</v>
      </c>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2:28" ht="15">
      <c r="B45" s="9" t="s">
        <v>167</v>
      </c>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2:28" ht="15">
      <c r="B46" s="9" t="s">
        <v>168</v>
      </c>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2:28" ht="15">
      <c r="B47" s="9" t="s">
        <v>169</v>
      </c>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2:28" ht="15">
      <c r="B48" s="9" t="s">
        <v>170</v>
      </c>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2:28" ht="15">
      <c r="B49" s="9" t="s">
        <v>171</v>
      </c>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2:28" ht="15">
      <c r="B50" s="9">
        <v>-1</v>
      </c>
      <c r="C50" s="9" t="s">
        <v>26</v>
      </c>
      <c r="D50" s="9"/>
      <c r="E50" s="9"/>
      <c r="F50" s="9"/>
      <c r="G50" s="9"/>
      <c r="H50" s="9"/>
      <c r="I50" s="9"/>
      <c r="J50" s="9"/>
      <c r="K50" s="9"/>
      <c r="L50" s="9"/>
      <c r="M50" s="9"/>
      <c r="N50" s="9"/>
      <c r="O50" s="9"/>
      <c r="P50" s="9"/>
      <c r="Q50" s="9"/>
      <c r="R50" s="9"/>
      <c r="S50" s="9"/>
      <c r="T50" s="9"/>
      <c r="U50" s="9"/>
      <c r="V50" s="9"/>
      <c r="W50" s="9"/>
      <c r="X50" s="9"/>
      <c r="Y50" s="9"/>
      <c r="Z50" s="9"/>
      <c r="AA50" s="9"/>
      <c r="AB50" s="9"/>
    </row>
    <row r="51" spans="2:28" ht="15">
      <c r="B51" s="9">
        <v>-2</v>
      </c>
      <c r="C51" s="9" t="s">
        <v>172</v>
      </c>
      <c r="D51" s="9"/>
      <c r="E51" s="9"/>
      <c r="F51" s="9"/>
      <c r="G51" s="9"/>
      <c r="H51" s="9"/>
      <c r="I51" s="9"/>
      <c r="J51" s="9"/>
      <c r="K51" s="9"/>
      <c r="L51" s="9"/>
      <c r="M51" s="9"/>
      <c r="N51" s="9"/>
      <c r="O51" s="9"/>
      <c r="P51" s="9"/>
      <c r="Q51" s="9"/>
      <c r="R51" s="9"/>
      <c r="S51" s="9"/>
      <c r="T51" s="9"/>
      <c r="U51" s="9"/>
      <c r="V51" s="9"/>
      <c r="W51" s="9"/>
      <c r="X51" s="9"/>
      <c r="Y51" s="9"/>
      <c r="Z51" s="9"/>
      <c r="AA51" s="9"/>
      <c r="AB51" s="9"/>
    </row>
    <row r="52" spans="2:28" ht="15">
      <c r="B52" s="9">
        <v>-3</v>
      </c>
      <c r="C52" s="9" t="s">
        <v>23</v>
      </c>
      <c r="D52" s="9"/>
      <c r="E52" s="9"/>
      <c r="F52" s="9"/>
      <c r="G52" s="9"/>
      <c r="H52" s="9"/>
      <c r="I52" s="9"/>
      <c r="J52" s="9"/>
      <c r="K52" s="9"/>
      <c r="L52" s="9"/>
      <c r="M52" s="9"/>
      <c r="N52" s="9"/>
      <c r="O52" s="9"/>
      <c r="P52" s="9"/>
      <c r="Q52" s="9"/>
      <c r="R52" s="9"/>
      <c r="S52" s="9"/>
      <c r="T52" s="9"/>
      <c r="U52" s="9"/>
      <c r="V52" s="9"/>
      <c r="W52" s="9"/>
      <c r="X52" s="9"/>
      <c r="Y52" s="9"/>
      <c r="Z52" s="9"/>
      <c r="AA52" s="9"/>
      <c r="AB52" s="9"/>
    </row>
    <row r="53" spans="2:28" ht="15">
      <c r="B53" s="9" t="s">
        <v>173</v>
      </c>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2:28" ht="15">
      <c r="B54" s="9" t="s">
        <v>174</v>
      </c>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2:28" ht="15">
      <c r="B55" s="9" t="s">
        <v>175</v>
      </c>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2:28" ht="15">
      <c r="B56" s="9" t="s">
        <v>176</v>
      </c>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2:28" ht="15">
      <c r="B57" s="9" t="s">
        <v>24</v>
      </c>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2:28" ht="15">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2:28" ht="15">
      <c r="B59" s="9"/>
      <c r="C59" s="9"/>
      <c r="D59" s="9"/>
      <c r="E59" s="9"/>
      <c r="F59" s="9"/>
      <c r="G59" s="9"/>
      <c r="H59" s="9"/>
      <c r="I59" s="9"/>
      <c r="J59" s="9"/>
      <c r="K59" s="9"/>
      <c r="L59" s="9"/>
      <c r="M59" s="9"/>
      <c r="N59" s="9"/>
      <c r="O59" s="9"/>
      <c r="P59" s="9"/>
      <c r="Q59" s="9"/>
      <c r="R59" s="9"/>
      <c r="S59" s="9"/>
      <c r="T59" s="9"/>
      <c r="U59" s="9"/>
      <c r="V59" s="9"/>
      <c r="W59" s="9"/>
      <c r="X59" s="9"/>
      <c r="Y59" s="9"/>
      <c r="Z59" s="9"/>
      <c r="AA59" s="9"/>
      <c r="AB59" s="9"/>
    </row>
  </sheetData>
  <phoneticPr fontId="6"/>
  <pageMargins left="0.70866141732283472" right="0.70866141732283472" top="0.74803149606299213" bottom="0.74803149606299213" header="0.31496062992125984" footer="0.31496062992125984"/>
  <pageSetup paperSize="9" scale="54" orientation="landscape" horizontalDpi="1200" verticalDpi="1200" r:id="rId1"/>
  <colBreaks count="1" manualBreakCount="1">
    <brk id="28" min="30"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新規貸出 Origination（入力用）</vt:lpstr>
      <vt:lpstr>貸出残高Outstanding balance（入力用）</vt:lpstr>
      <vt:lpstr>注　note </vt:lpstr>
      <vt:lpstr>'注　note '!OLE_LINK1</vt:lpstr>
      <vt:lpstr>'新規貸出 Origination（入力用）'!Print_Area</vt:lpstr>
      <vt:lpstr>'貸出残高Outstanding balance（入力用）'!Print_Area</vt:lpstr>
      <vt:lpstr>'注　note '!Print_Area</vt:lpstr>
      <vt:lpstr>'新規貸出 Origination（入力用）'!Print_Titles</vt:lpstr>
      <vt:lpstr>'貸出残高Outstanding balance（入力用）'!Print_Titles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110011</cp:lastModifiedBy>
  <cp:lastPrinted>2017-09-06T05:51:40Z</cp:lastPrinted>
  <dcterms:created xsi:type="dcterms:W3CDTF">2002-07-29T06:15:33Z</dcterms:created>
  <dcterms:modified xsi:type="dcterms:W3CDTF">2017-09-14T05:14:17Z</dcterms:modified>
</cp:coreProperties>
</file>