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activeX/activeX2.xml" ContentType="application/vnd.ms-office.activeX+xml"/>
  <Override PartName="/xl/activeX/activeX2.bin" ContentType="application/vnd.ms-office.activeX"/>
  <Override PartName="/xl/ctrlProps/ctrlProp4.xml" ContentType="application/vnd.ms-excel.controlproperties+xml"/>
  <Override PartName="/xl/comments2.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codeName="ThisWorkbook"/>
  <mc:AlternateContent xmlns:mc="http://schemas.openxmlformats.org/markup-compatibility/2006">
    <mc:Choice Requires="x15">
      <x15ac:absPath xmlns:x15ac="http://schemas.microsoft.com/office/spreadsheetml/2010/11/ac" url="V:\1.ファイル無害化\02.ファイル受取_from_WithPC\130025\"/>
    </mc:Choice>
  </mc:AlternateContent>
  <xr:revisionPtr revIDLastSave="0" documentId="13_ncr:1_{71257723-47F7-4BF2-BB92-906460F58B84}" xr6:coauthVersionLast="47" xr6:coauthVersionMax="47" xr10:uidLastSave="{00000000-0000-0000-0000-000000000000}"/>
  <workbookProtection workbookPassword="EAD7" lockStructure="1"/>
  <bookViews>
    <workbookView xWindow="825" yWindow="-120" windowWidth="27165" windowHeight="15360" tabRatio="801" xr2:uid="{00000000-000D-0000-FFFF-FFFF00000000}"/>
  </bookViews>
  <sheets>
    <sheet name="入力シート" sheetId="3" r:id="rId1"/>
    <sheet name="出力シート" sheetId="1" r:id="rId2"/>
    <sheet name="入力方法等のご案内" sheetId="8" r:id="rId3"/>
    <sheet name="送付先指定について" sheetId="4" r:id="rId4"/>
    <sheet name="宛先兼チェックリスト" sheetId="11" r:id="rId5"/>
    <sheet name="入力例" sheetId="14" r:id="rId6"/>
    <sheet name="【参考】将来の受取利息額" sheetId="7" r:id="rId7"/>
    <sheet name="単年利率入力" sheetId="13" state="hidden" r:id="rId8"/>
    <sheet name="ﾌﾟﾙﾀﾞｳﾝﾘｽﾄ" sheetId="2" state="hidden" r:id="rId9"/>
    <sheet name="郵便番号" sheetId="5" state="hidden" r:id="rId10"/>
  </sheets>
  <definedNames>
    <definedName name="_xlnm.Print_Area" localSheetId="6">【参考】将来の受取利息額!$B$2:$X$29</definedName>
    <definedName name="_xlnm.Print_Area" localSheetId="4">宛先兼チェックリスト!$A$1:$AK$55</definedName>
    <definedName name="_xlnm.Print_Area" localSheetId="1">出力シート!$A$1:$AN$72</definedName>
    <definedName name="_xlnm.Print_Area" localSheetId="3">送付先指定について!$B$1:$M$64</definedName>
    <definedName name="_xlnm.Print_Area" localSheetId="0">入力シート!$A$1:$CE$105</definedName>
    <definedName name="_xlnm.Print_Area" localSheetId="2">入力方法等のご案内!$B$2:$M$46</definedName>
    <definedName name="_xlnm.Print_Area" localSheetId="5">入力例!$A$1:$CE$105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07" i="3" l="1"/>
  <c r="A54" i="11" l="1"/>
  <c r="M87" i="3" l="1"/>
  <c r="T62" i="3" l="1"/>
  <c r="T61" i="3"/>
  <c r="Q50" i="11" l="1"/>
  <c r="Q52" i="11"/>
  <c r="Q48" i="11"/>
  <c r="I9" i="7" l="1"/>
  <c r="B9" i="14" l="1"/>
  <c r="B9" i="3"/>
  <c r="AP8" i="3"/>
  <c r="G16" i="7" l="1"/>
  <c r="G23" i="7" l="1"/>
  <c r="G21" i="7"/>
  <c r="G20" i="7"/>
  <c r="G19" i="7"/>
  <c r="G17" i="7"/>
  <c r="G22" i="7"/>
  <c r="G18" i="7"/>
  <c r="G15" i="7"/>
  <c r="G24" i="7"/>
  <c r="AG98" i="3"/>
  <c r="B71" i="1"/>
  <c r="T34" i="3" l="1"/>
  <c r="T33" i="3"/>
  <c r="T46" i="3" l="1"/>
  <c r="A50" i="11" s="1"/>
  <c r="O28" i="1" l="1"/>
  <c r="L28" i="1"/>
  <c r="O38" i="1" l="1"/>
  <c r="L38" i="1"/>
  <c r="O20" i="1"/>
  <c r="L20" i="1"/>
  <c r="K59" i="14" l="1"/>
  <c r="K59" i="3" l="1"/>
  <c r="T19" i="3" l="1"/>
  <c r="T20" i="3"/>
  <c r="T45" i="3" l="1"/>
  <c r="K94" i="14" l="1"/>
  <c r="K93" i="14"/>
  <c r="K92" i="14"/>
  <c r="K91" i="14"/>
  <c r="AG88" i="14"/>
  <c r="M87" i="14"/>
  <c r="P84" i="14"/>
  <c r="K69" i="14"/>
  <c r="K68" i="14"/>
  <c r="K67" i="14"/>
  <c r="K65" i="14"/>
  <c r="K63" i="14"/>
  <c r="K61" i="14"/>
  <c r="K60" i="14"/>
  <c r="K58" i="14"/>
  <c r="K57" i="14"/>
  <c r="K56" i="14"/>
  <c r="T46" i="14"/>
  <c r="T45" i="14"/>
  <c r="CF40" i="14"/>
  <c r="CF39" i="14"/>
  <c r="T34" i="14"/>
  <c r="T33" i="14"/>
  <c r="T20" i="14"/>
  <c r="T19" i="14"/>
  <c r="AN8" i="14"/>
  <c r="K69" i="3" l="1"/>
  <c r="K68" i="3"/>
  <c r="K67" i="3"/>
  <c r="K65" i="3"/>
  <c r="K63" i="3"/>
  <c r="K61" i="3"/>
  <c r="K60" i="3"/>
  <c r="K58" i="3"/>
  <c r="K57" i="3"/>
  <c r="K56" i="3"/>
  <c r="A47" i="11"/>
  <c r="K94" i="3"/>
  <c r="K93" i="3"/>
  <c r="K92" i="3"/>
  <c r="K91" i="3"/>
  <c r="O52" i="1" l="1"/>
  <c r="L52" i="1"/>
  <c r="AG88" i="3" l="1"/>
  <c r="N14" i="1" l="1"/>
  <c r="R14" i="1" l="1"/>
  <c r="V14" i="1"/>
  <c r="L13" i="1" l="1"/>
  <c r="CF40" i="3" l="1"/>
  <c r="Q33" i="1" s="1"/>
  <c r="CF39" i="3"/>
  <c r="Q32" i="1" s="1"/>
  <c r="A41" i="11" l="1"/>
  <c r="L46" i="1" l="1"/>
  <c r="AK66" i="1" l="1"/>
  <c r="R28" i="1" l="1"/>
  <c r="R20" i="1"/>
  <c r="L68" i="1" l="1"/>
  <c r="L66" i="1"/>
  <c r="N63" i="1"/>
  <c r="N62" i="1"/>
  <c r="AB61" i="1"/>
  <c r="U61" i="1"/>
  <c r="N61" i="1"/>
  <c r="U59" i="1"/>
  <c r="Q59" i="1"/>
  <c r="AB59" i="1"/>
  <c r="W58" i="1"/>
  <c r="P58" i="1"/>
  <c r="K58" i="1"/>
  <c r="F58" i="1"/>
  <c r="L44" i="1"/>
  <c r="AL43" i="1"/>
  <c r="AH43" i="1"/>
  <c r="AE43" i="1"/>
  <c r="L43" i="1"/>
  <c r="P41" i="1"/>
  <c r="P40" i="1"/>
  <c r="L36" i="1"/>
  <c r="W34" i="1"/>
  <c r="R34" i="1"/>
  <c r="L34" i="1"/>
  <c r="Q31" i="1"/>
  <c r="Q30" i="1"/>
  <c r="AK26" i="1"/>
  <c r="AI24" i="1"/>
  <c r="L25" i="1"/>
  <c r="O24" i="1"/>
  <c r="O23" i="1"/>
  <c r="O22" i="1"/>
  <c r="L18" i="1"/>
  <c r="L17" i="1"/>
  <c r="O16" i="1"/>
  <c r="AL4" i="1"/>
  <c r="AI4" i="1"/>
  <c r="W43" i="1"/>
  <c r="I11" i="7" l="1"/>
  <c r="K21" i="7" s="1"/>
  <c r="O18" i="7" l="1"/>
  <c r="O22" i="7"/>
  <c r="O17" i="7"/>
  <c r="O15" i="7"/>
  <c r="O19" i="7"/>
  <c r="O23" i="7"/>
  <c r="O21" i="7"/>
  <c r="S21" i="7" s="1"/>
  <c r="O16" i="7"/>
  <c r="O20" i="7"/>
  <c r="O24" i="7"/>
  <c r="K18" i="7"/>
  <c r="K15" i="7"/>
  <c r="K19" i="7"/>
  <c r="K23" i="7"/>
  <c r="K22" i="7"/>
  <c r="K16" i="7"/>
  <c r="K20" i="7"/>
  <c r="K24" i="7"/>
  <c r="K17" i="7"/>
  <c r="K25" i="7" l="1"/>
  <c r="S22" i="7"/>
  <c r="S15" i="7"/>
  <c r="S18" i="7"/>
  <c r="S23" i="7"/>
  <c r="S16" i="7"/>
  <c r="S17" i="7"/>
  <c r="S24" i="7"/>
  <c r="S20" i="7"/>
  <c r="S19" i="7"/>
  <c r="R38" i="1" l="1"/>
  <c r="O25" i="7"/>
  <c r="S25" i="7"/>
  <c r="W57" i="1" l="1"/>
  <c r="L57" i="1"/>
  <c r="R52" i="1"/>
  <c r="L49" i="1"/>
  <c r="L47" i="1"/>
  <c r="P55" i="1" l="1"/>
  <c r="P54" i="1"/>
  <c r="AH57" i="1"/>
  <c r="AE57" i="1"/>
  <c r="AL57" i="1"/>
  <c r="I12" i="7"/>
  <c r="L15" i="1"/>
  <c r="U51" i="1" l="1"/>
  <c r="N64" i="1"/>
  <c r="U37" i="1"/>
  <c r="U27" i="1"/>
  <c r="U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113008</author>
  </authors>
  <commentList>
    <comment ref="N13" authorId="0" shapeId="0" xr:uid="{00000000-0006-0000-0000-000001000000}">
      <text>
        <r>
          <rPr>
            <u val="double"/>
            <sz val="12"/>
            <color indexed="10"/>
            <rFont val="メイリオ"/>
            <family val="3"/>
            <charset val="128"/>
          </rPr>
          <t>管理規約上の正式名称</t>
        </r>
        <r>
          <rPr>
            <sz val="12"/>
            <color indexed="81"/>
            <rFont val="メイリオ"/>
            <family val="3"/>
            <charset val="128"/>
          </rPr>
          <t>のﾌﾘｶﾞﾅを入力願います。
（「ｶﾝﾘｸﾐｱｲ」も忘れずに）</t>
        </r>
      </text>
    </comment>
    <comment ref="N14" authorId="0" shapeId="0" xr:uid="{00000000-0006-0000-0000-000002000000}">
      <text>
        <r>
          <rPr>
            <u val="double"/>
            <sz val="12"/>
            <color indexed="10"/>
            <rFont val="メイリオ"/>
            <family val="3"/>
            <charset val="128"/>
          </rPr>
          <t>管理規約上の正式名称</t>
        </r>
        <r>
          <rPr>
            <sz val="12"/>
            <color indexed="8"/>
            <rFont val="メイリオ"/>
            <family val="3"/>
            <charset val="128"/>
          </rPr>
          <t>を入力願います。
（「管理組合」も忘れずに）</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113008</author>
  </authors>
  <commentList>
    <comment ref="N13" authorId="0" shapeId="0" xr:uid="{00000000-0006-0000-0500-000001000000}">
      <text>
        <r>
          <rPr>
            <u val="double"/>
            <sz val="12"/>
            <color indexed="10"/>
            <rFont val="メイリオ"/>
            <family val="3"/>
            <charset val="128"/>
          </rPr>
          <t>管理規約上の正式名称</t>
        </r>
        <r>
          <rPr>
            <sz val="12"/>
            <color indexed="81"/>
            <rFont val="メイリオ"/>
            <family val="3"/>
            <charset val="128"/>
          </rPr>
          <t>のﾌﾘｶﾞﾅを入力願います。
（「ｶﾝﾘｸﾐｱｲ」も忘れずに）</t>
        </r>
      </text>
    </comment>
    <comment ref="N14" authorId="0" shapeId="0" xr:uid="{00000000-0006-0000-0500-000002000000}">
      <text>
        <r>
          <rPr>
            <u val="double"/>
            <sz val="12"/>
            <color indexed="10"/>
            <rFont val="メイリオ"/>
            <family val="3"/>
            <charset val="128"/>
          </rPr>
          <t>管理規約上の正式名称</t>
        </r>
        <r>
          <rPr>
            <sz val="12"/>
            <color indexed="8"/>
            <rFont val="メイリオ"/>
            <family val="3"/>
            <charset val="128"/>
          </rPr>
          <t>を入力願います。
（「管理組合」も忘れずに）</t>
        </r>
      </text>
    </comment>
  </commentList>
</comments>
</file>

<file path=xl/sharedStrings.xml><?xml version="1.0" encoding="utf-8"?>
<sst xmlns="http://schemas.openxmlformats.org/spreadsheetml/2006/main" count="3504" uniqueCount="1370">
  <si>
    <t>NA51</t>
    <phoneticPr fontId="7"/>
  </si>
  <si>
    <t>独立行政法人住宅金融支援機構　殿</t>
    <rPh sb="0" eb="14">
      <t>ドクリツギョウセイホウジンジュウタクキンユウシエンキコウ</t>
    </rPh>
    <rPh sb="15" eb="16">
      <t>ドノ</t>
    </rPh>
    <phoneticPr fontId="7"/>
  </si>
  <si>
    <t>月</t>
    <rPh sb="0" eb="1">
      <t>ツキ</t>
    </rPh>
    <phoneticPr fontId="7"/>
  </si>
  <si>
    <t>日</t>
    <rPh sb="0" eb="1">
      <t>ニチ</t>
    </rPh>
    <phoneticPr fontId="7"/>
  </si>
  <si>
    <t>　</t>
    <phoneticPr fontId="7"/>
  </si>
  <si>
    <t>・お客さまの本人確認や積立申込条件等を満たしていることの確認のため</t>
    <rPh sb="2" eb="3">
      <t>キャク</t>
    </rPh>
    <rPh sb="6" eb="8">
      <t>ホンニン</t>
    </rPh>
    <rPh sb="8" eb="10">
      <t>カクニン</t>
    </rPh>
    <rPh sb="11" eb="13">
      <t>ツミタテ</t>
    </rPh>
    <rPh sb="13" eb="15">
      <t>モウシコミ</t>
    </rPh>
    <rPh sb="15" eb="17">
      <t>ジョウケン</t>
    </rPh>
    <rPh sb="17" eb="18">
      <t>トウ</t>
    </rPh>
    <rPh sb="19" eb="20">
      <t>ミ</t>
    </rPh>
    <rPh sb="28" eb="30">
      <t>カクニン</t>
    </rPh>
    <phoneticPr fontId="7"/>
  </si>
  <si>
    <t>・期日管理等継続的な取引における管理のため</t>
    <rPh sb="1" eb="3">
      <t>キジツ</t>
    </rPh>
    <rPh sb="3" eb="6">
      <t>カンリトウ</t>
    </rPh>
    <rPh sb="6" eb="9">
      <t>ケイゾクテキ</t>
    </rPh>
    <rPh sb="10" eb="12">
      <t>トリヒキ</t>
    </rPh>
    <rPh sb="16" eb="18">
      <t>カンリ</t>
    </rPh>
    <phoneticPr fontId="7"/>
  </si>
  <si>
    <t>・法律等に基づく権利の行使や義務の履行のため</t>
    <rPh sb="1" eb="3">
      <t>ホウリツ</t>
    </rPh>
    <rPh sb="3" eb="4">
      <t>トウ</t>
    </rPh>
    <rPh sb="5" eb="6">
      <t>モト</t>
    </rPh>
    <rPh sb="8" eb="10">
      <t>ケンリ</t>
    </rPh>
    <rPh sb="11" eb="13">
      <t>コウシ</t>
    </rPh>
    <rPh sb="14" eb="16">
      <t>ギム</t>
    </rPh>
    <rPh sb="17" eb="19">
      <t>リコウ</t>
    </rPh>
    <phoneticPr fontId="7"/>
  </si>
  <si>
    <t>・アンケートの実施等による機構に関連する商品やサービスの研究・開発のため</t>
    <rPh sb="7" eb="9">
      <t>ジッシ</t>
    </rPh>
    <rPh sb="9" eb="10">
      <t>トウ</t>
    </rPh>
    <rPh sb="13" eb="15">
      <t>キコウ</t>
    </rPh>
    <rPh sb="16" eb="18">
      <t>カンレン</t>
    </rPh>
    <rPh sb="20" eb="22">
      <t>ショウヒン</t>
    </rPh>
    <rPh sb="28" eb="30">
      <t>ケンキュウ</t>
    </rPh>
    <rPh sb="31" eb="33">
      <t>カイハツ</t>
    </rPh>
    <phoneticPr fontId="7"/>
  </si>
  <si>
    <t>・債券発行のため</t>
    <rPh sb="1" eb="3">
      <t>サイケン</t>
    </rPh>
    <rPh sb="3" eb="5">
      <t>ハッコウ</t>
    </rPh>
    <phoneticPr fontId="7"/>
  </si>
  <si>
    <t>・市場調査や分析・統計の実施のため</t>
    <rPh sb="1" eb="3">
      <t>シジョウ</t>
    </rPh>
    <rPh sb="3" eb="5">
      <t>チョウサ</t>
    </rPh>
    <rPh sb="6" eb="8">
      <t>ブンセキ</t>
    </rPh>
    <rPh sb="9" eb="11">
      <t>トウケイ</t>
    </rPh>
    <rPh sb="12" eb="14">
      <t>ジッシ</t>
    </rPh>
    <phoneticPr fontId="7"/>
  </si>
  <si>
    <t>・マンション共用部分リフォーム融資利用時の保証料適用のため</t>
    <rPh sb="6" eb="8">
      <t>キョウヨウ</t>
    </rPh>
    <rPh sb="8" eb="10">
      <t>ブブン</t>
    </rPh>
    <rPh sb="15" eb="17">
      <t>ユウシ</t>
    </rPh>
    <rPh sb="17" eb="20">
      <t>リヨウジ</t>
    </rPh>
    <rPh sb="21" eb="24">
      <t>ホショウリョウ</t>
    </rPh>
    <rPh sb="24" eb="26">
      <t>テキヨウ</t>
    </rPh>
    <phoneticPr fontId="7"/>
  </si>
  <si>
    <t>積立組合番号</t>
    <rPh sb="0" eb="2">
      <t>ツミタテ</t>
    </rPh>
    <rPh sb="2" eb="4">
      <t>クミアイ</t>
    </rPh>
    <rPh sb="4" eb="6">
      <t>バンゴウ</t>
    </rPh>
    <phoneticPr fontId="7"/>
  </si>
  <si>
    <t>法人登記の有無</t>
    <rPh sb="0" eb="2">
      <t>ホウジン</t>
    </rPh>
    <rPh sb="2" eb="4">
      <t>トウキ</t>
    </rPh>
    <rPh sb="5" eb="7">
      <t>ウム</t>
    </rPh>
    <phoneticPr fontId="7"/>
  </si>
  <si>
    <t>－</t>
    <phoneticPr fontId="7"/>
  </si>
  <si>
    <t>マンション管理組合の
名称</t>
    <rPh sb="5" eb="7">
      <t>カンリ</t>
    </rPh>
    <rPh sb="7" eb="9">
      <t>クミアイ</t>
    </rPh>
    <rPh sb="11" eb="13">
      <t>メイショウ</t>
    </rPh>
    <phoneticPr fontId="7"/>
  </si>
  <si>
    <t>1.あり</t>
    <phoneticPr fontId="7"/>
  </si>
  <si>
    <t>(ﾌﾘｶﾞﾅ)</t>
    <phoneticPr fontId="7"/>
  </si>
  <si>
    <t>都</t>
    <rPh sb="0" eb="1">
      <t>ト</t>
    </rPh>
    <phoneticPr fontId="7"/>
  </si>
  <si>
    <t>道</t>
    <rPh sb="0" eb="1">
      <t>ミチ</t>
    </rPh>
    <phoneticPr fontId="7"/>
  </si>
  <si>
    <t>府</t>
    <rPh sb="0" eb="1">
      <t>フ</t>
    </rPh>
    <phoneticPr fontId="7"/>
  </si>
  <si>
    <t>県</t>
    <rPh sb="0" eb="1">
      <t>ケン</t>
    </rPh>
    <phoneticPr fontId="7"/>
  </si>
  <si>
    <t>区</t>
    <rPh sb="0" eb="1">
      <t>ク</t>
    </rPh>
    <phoneticPr fontId="7"/>
  </si>
  <si>
    <t>市</t>
    <rPh sb="0" eb="1">
      <t>シ</t>
    </rPh>
    <phoneticPr fontId="7"/>
  </si>
  <si>
    <t>郡</t>
    <rPh sb="0" eb="1">
      <t>グン</t>
    </rPh>
    <phoneticPr fontId="7"/>
  </si>
  <si>
    <t>代表者氏名</t>
    <rPh sb="0" eb="3">
      <t>ダイヒョウシャ</t>
    </rPh>
    <rPh sb="3" eb="5">
      <t>シメイ</t>
    </rPh>
    <phoneticPr fontId="7"/>
  </si>
  <si>
    <t>年間</t>
    <rPh sb="0" eb="2">
      <t>ネンカン</t>
    </rPh>
    <phoneticPr fontId="7"/>
  </si>
  <si>
    <t>任期（期間）</t>
    <rPh sb="0" eb="2">
      <t>ニンキ</t>
    </rPh>
    <rPh sb="3" eb="5">
      <t>キカン</t>
    </rPh>
    <phoneticPr fontId="7"/>
  </si>
  <si>
    <t>集会（定期総会）
の開催月</t>
    <rPh sb="0" eb="2">
      <t>シュウカイ</t>
    </rPh>
    <rPh sb="3" eb="5">
      <t>テイキ</t>
    </rPh>
    <rPh sb="5" eb="7">
      <t>ソウカイ</t>
    </rPh>
    <rPh sb="10" eb="12">
      <t>カイサイ</t>
    </rPh>
    <rPh sb="12" eb="13">
      <t>ツキ</t>
    </rPh>
    <phoneticPr fontId="7"/>
  </si>
  <si>
    <t>毎年</t>
    <rPh sb="0" eb="2">
      <t>マイトシ</t>
    </rPh>
    <phoneticPr fontId="7"/>
  </si>
  <si>
    <t>月頃</t>
    <rPh sb="0" eb="2">
      <t>ツキゴロ</t>
    </rPh>
    <phoneticPr fontId="7"/>
  </si>
  <si>
    <t>電話番号</t>
    <rPh sb="0" eb="2">
      <t>デンワ</t>
    </rPh>
    <rPh sb="2" eb="4">
      <t>バンゴウ</t>
    </rPh>
    <phoneticPr fontId="7"/>
  </si>
  <si>
    <t>管理会社等の連絡先</t>
    <rPh sb="0" eb="2">
      <t>カンリ</t>
    </rPh>
    <rPh sb="2" eb="4">
      <t>カイシャ</t>
    </rPh>
    <rPh sb="4" eb="5">
      <t>トウ</t>
    </rPh>
    <rPh sb="6" eb="9">
      <t>レンラクサキ</t>
    </rPh>
    <phoneticPr fontId="7"/>
  </si>
  <si>
    <t>その他</t>
    <rPh sb="2" eb="3">
      <t>タ</t>
    </rPh>
    <phoneticPr fontId="7"/>
  </si>
  <si>
    <t>棟数</t>
    <rPh sb="0" eb="2">
      <t>トウスウ</t>
    </rPh>
    <phoneticPr fontId="7"/>
  </si>
  <si>
    <t>棟</t>
    <rPh sb="0" eb="1">
      <t>トウ</t>
    </rPh>
    <phoneticPr fontId="7"/>
  </si>
  <si>
    <t>階数</t>
    <rPh sb="0" eb="2">
      <t>カイスウ</t>
    </rPh>
    <phoneticPr fontId="7"/>
  </si>
  <si>
    <t>階</t>
    <rPh sb="0" eb="1">
      <t>カイ</t>
    </rPh>
    <phoneticPr fontId="7"/>
  </si>
  <si>
    <t>戸数</t>
    <rPh sb="0" eb="2">
      <t>コスウ</t>
    </rPh>
    <phoneticPr fontId="7"/>
  </si>
  <si>
    <t>戸</t>
    <rPh sb="0" eb="1">
      <t>コ</t>
    </rPh>
    <phoneticPr fontId="7"/>
  </si>
  <si>
    <t>入居世帯数</t>
    <rPh sb="0" eb="2">
      <t>ニュウキョ</t>
    </rPh>
    <rPh sb="2" eb="5">
      <t>セタイスウ</t>
    </rPh>
    <phoneticPr fontId="7"/>
  </si>
  <si>
    <t>令和</t>
    <rPh sb="0" eb="2">
      <t>レイワ</t>
    </rPh>
    <phoneticPr fontId="7"/>
  </si>
  <si>
    <t>年</t>
    <rPh sb="0" eb="1">
      <t>ネン</t>
    </rPh>
    <phoneticPr fontId="7"/>
  </si>
  <si>
    <t>月頃</t>
    <rPh sb="0" eb="2">
      <t>ツキゴロ</t>
    </rPh>
    <phoneticPr fontId="7"/>
  </si>
  <si>
    <t>マンションの竣工時期</t>
    <rPh sb="6" eb="8">
      <t>シュンコウ</t>
    </rPh>
    <rPh sb="8" eb="10">
      <t>ジキ</t>
    </rPh>
    <phoneticPr fontId="7"/>
  </si>
  <si>
    <t>昭和</t>
    <rPh sb="0" eb="2">
      <t>ショウワ</t>
    </rPh>
    <phoneticPr fontId="7"/>
  </si>
  <si>
    <t>平成</t>
    <rPh sb="0" eb="2">
      <t>ヘイセイ</t>
    </rPh>
    <phoneticPr fontId="7"/>
  </si>
  <si>
    <t>積立ての理由</t>
    <rPh sb="0" eb="2">
      <t>ツミタテ</t>
    </rPh>
    <rPh sb="4" eb="6">
      <t>リユウ</t>
    </rPh>
    <phoneticPr fontId="7"/>
  </si>
  <si>
    <t>今回の募集の情報入手先</t>
    <rPh sb="0" eb="2">
      <t>コンカイ</t>
    </rPh>
    <rPh sb="3" eb="5">
      <t>ボシュウ</t>
    </rPh>
    <rPh sb="6" eb="8">
      <t>ジョウホウ</t>
    </rPh>
    <rPh sb="8" eb="11">
      <t>ニュウシュサキ</t>
    </rPh>
    <phoneticPr fontId="7"/>
  </si>
  <si>
    <t>ｱ．機構発行の債券で安心・安全だから</t>
    <rPh sb="2" eb="4">
      <t>キコウ</t>
    </rPh>
    <rPh sb="4" eb="6">
      <t>ハッコウ</t>
    </rPh>
    <rPh sb="7" eb="9">
      <t>サイケン</t>
    </rPh>
    <rPh sb="10" eb="12">
      <t>アンシン</t>
    </rPh>
    <rPh sb="13" eb="15">
      <t>アンゼン</t>
    </rPh>
    <phoneticPr fontId="7"/>
  </si>
  <si>
    <t>ｲ．利回りが良いから</t>
    <rPh sb="2" eb="4">
      <t>リマワ</t>
    </rPh>
    <rPh sb="6" eb="7">
      <t>ヨ</t>
    </rPh>
    <phoneticPr fontId="7"/>
  </si>
  <si>
    <t>ｳ．マンション管理に役立つ特典があるから</t>
    <rPh sb="7" eb="9">
      <t>カンリ</t>
    </rPh>
    <rPh sb="10" eb="12">
      <t>ヤクダ</t>
    </rPh>
    <rPh sb="13" eb="15">
      <t>トクテン</t>
    </rPh>
    <phoneticPr fontId="7"/>
  </si>
  <si>
    <t>ｴ．共用部分リフォーム融資の金利引下げがあるから</t>
    <rPh sb="2" eb="4">
      <t>キョウヨウ</t>
    </rPh>
    <rPh sb="4" eb="6">
      <t>ブブン</t>
    </rPh>
    <rPh sb="11" eb="13">
      <t>ユウシ</t>
    </rPh>
    <rPh sb="14" eb="16">
      <t>キンリ</t>
    </rPh>
    <rPh sb="16" eb="17">
      <t>ヒ</t>
    </rPh>
    <rPh sb="17" eb="18">
      <t>サ</t>
    </rPh>
    <phoneticPr fontId="7"/>
  </si>
  <si>
    <t>ｱ．機構説明会</t>
    <rPh sb="2" eb="4">
      <t>キコウ</t>
    </rPh>
    <rPh sb="4" eb="7">
      <t>セツメイカイ</t>
    </rPh>
    <phoneticPr fontId="7"/>
  </si>
  <si>
    <t>ｲ．機構ホームページ（インターネット広告含む）</t>
    <rPh sb="2" eb="4">
      <t>キコウ</t>
    </rPh>
    <rPh sb="18" eb="20">
      <t>コウコク</t>
    </rPh>
    <rPh sb="20" eb="21">
      <t>フク</t>
    </rPh>
    <phoneticPr fontId="7"/>
  </si>
  <si>
    <t>ｳ．新聞（一般紙）</t>
    <rPh sb="2" eb="4">
      <t>シンブン</t>
    </rPh>
    <rPh sb="5" eb="8">
      <t>イッパンシ</t>
    </rPh>
    <phoneticPr fontId="7"/>
  </si>
  <si>
    <t>ｴ．新聞（専門紙）</t>
    <rPh sb="2" eb="4">
      <t>シンブン</t>
    </rPh>
    <rPh sb="5" eb="8">
      <t>センモンシ</t>
    </rPh>
    <phoneticPr fontId="7"/>
  </si>
  <si>
    <t>ｶ．マンション管理会社からの紹介</t>
    <rPh sb="7" eb="9">
      <t>カンリ</t>
    </rPh>
    <rPh sb="9" eb="11">
      <t>カイシャ</t>
    </rPh>
    <rPh sb="14" eb="16">
      <t>ショウカイ</t>
    </rPh>
    <phoneticPr fontId="7"/>
  </si>
  <si>
    <t>ｷ．口コミ</t>
    <rPh sb="2" eb="3">
      <t>クチ</t>
    </rPh>
    <phoneticPr fontId="7"/>
  </si>
  <si>
    <t>積立口数の考え方</t>
    <rPh sb="0" eb="2">
      <t>ツミタテ</t>
    </rPh>
    <rPh sb="2" eb="4">
      <t>クチスウ</t>
    </rPh>
    <rPh sb="5" eb="6">
      <t>カンガ</t>
    </rPh>
    <rPh sb="7" eb="8">
      <t>カタ</t>
    </rPh>
    <phoneticPr fontId="7"/>
  </si>
  <si>
    <t>口</t>
    <rPh sb="0" eb="1">
      <t>クチ</t>
    </rPh>
    <phoneticPr fontId="7"/>
  </si>
  <si>
    <t>万円</t>
    <rPh sb="0" eb="2">
      <t>マンエン</t>
    </rPh>
    <phoneticPr fontId="7"/>
  </si>
  <si>
    <t>毎年</t>
    <rPh sb="0" eb="2">
      <t>マイトシ</t>
    </rPh>
    <phoneticPr fontId="7"/>
  </si>
  <si>
    <t>月</t>
    <rPh sb="0" eb="1">
      <t>ツキ</t>
    </rPh>
    <phoneticPr fontId="7"/>
  </si>
  <si>
    <t>－</t>
    <phoneticPr fontId="7"/>
  </si>
  <si>
    <t>送付先指定</t>
    <rPh sb="0" eb="3">
      <t>ソウフサキ</t>
    </rPh>
    <rPh sb="3" eb="5">
      <t>シテイ</t>
    </rPh>
    <phoneticPr fontId="7"/>
  </si>
  <si>
    <t>別添資料を確認し、末尾記載の事項を承認します。</t>
    <rPh sb="0" eb="2">
      <t>ベッテン</t>
    </rPh>
    <rPh sb="2" eb="4">
      <t>シリョウ</t>
    </rPh>
    <rPh sb="5" eb="7">
      <t>カクニン</t>
    </rPh>
    <rPh sb="9" eb="11">
      <t>マツビ</t>
    </rPh>
    <rPh sb="11" eb="13">
      <t>キサイ</t>
    </rPh>
    <rPh sb="14" eb="16">
      <t>ジコウ</t>
    </rPh>
    <rPh sb="17" eb="19">
      <t>ショウニン</t>
    </rPh>
    <phoneticPr fontId="7"/>
  </si>
  <si>
    <t>長期修繕計画期間</t>
    <rPh sb="0" eb="2">
      <t>チョウキ</t>
    </rPh>
    <rPh sb="2" eb="4">
      <t>シュウゼン</t>
    </rPh>
    <rPh sb="4" eb="6">
      <t>ケイカク</t>
    </rPh>
    <rPh sb="6" eb="8">
      <t>キカン</t>
    </rPh>
    <phoneticPr fontId="7"/>
  </si>
  <si>
    <t>住所コード（記入不要）</t>
    <rPh sb="0" eb="2">
      <t>ジュウショ</t>
    </rPh>
    <rPh sb="6" eb="8">
      <t>キニュウ</t>
    </rPh>
    <rPh sb="8" eb="10">
      <t>フヨウ</t>
    </rPh>
    <phoneticPr fontId="7"/>
  </si>
  <si>
    <t>（ﾌﾘｶﾞﾅ）</t>
    <phoneticPr fontId="7"/>
  </si>
  <si>
    <t>1.上記記載の管理会社の連絡先と同じ</t>
    <rPh sb="2" eb="4">
      <t>ジョウキ</t>
    </rPh>
    <rPh sb="4" eb="6">
      <t>キサイ</t>
    </rPh>
    <rPh sb="7" eb="9">
      <t>カンリ</t>
    </rPh>
    <rPh sb="9" eb="11">
      <t>カイシャ</t>
    </rPh>
    <rPh sb="12" eb="15">
      <t>レンラクサキ</t>
    </rPh>
    <rPh sb="16" eb="17">
      <t>オナ</t>
    </rPh>
    <phoneticPr fontId="7"/>
  </si>
  <si>
    <t>担当部署名</t>
    <rPh sb="0" eb="2">
      <t>タントウ</t>
    </rPh>
    <rPh sb="2" eb="5">
      <t>ブショメイ</t>
    </rPh>
    <phoneticPr fontId="7"/>
  </si>
  <si>
    <t>担当者名</t>
    <rPh sb="0" eb="4">
      <t>タントウシャメイ</t>
    </rPh>
    <phoneticPr fontId="7"/>
  </si>
  <si>
    <t>電話番号</t>
    <rPh sb="0" eb="2">
      <t>デンワ</t>
    </rPh>
    <rPh sb="2" eb="4">
      <t>バンゴウ</t>
    </rPh>
    <phoneticPr fontId="7"/>
  </si>
  <si>
    <t>マンション管理組合
の名称等</t>
    <rPh sb="5" eb="7">
      <t>カンリ</t>
    </rPh>
    <rPh sb="7" eb="9">
      <t>クミアイ</t>
    </rPh>
    <rPh sb="11" eb="13">
      <t>メイショウ</t>
    </rPh>
    <rPh sb="13" eb="14">
      <t>トウ</t>
    </rPh>
    <phoneticPr fontId="7"/>
  </si>
  <si>
    <t>代表者の住所</t>
    <rPh sb="0" eb="3">
      <t>ダイヒョウシャ</t>
    </rPh>
    <rPh sb="4" eb="6">
      <t>ジュウショ</t>
    </rPh>
    <phoneticPr fontId="7"/>
  </si>
  <si>
    <t>2.上記記載の管理会社の連絡先ではなく、次欄記載の宛先とする</t>
    <rPh sb="2" eb="4">
      <t>ジョウキ</t>
    </rPh>
    <rPh sb="4" eb="6">
      <t>キサイ</t>
    </rPh>
    <rPh sb="7" eb="9">
      <t>カンリ</t>
    </rPh>
    <rPh sb="9" eb="11">
      <t>カイシャ</t>
    </rPh>
    <rPh sb="12" eb="15">
      <t>レンラクサキ</t>
    </rPh>
    <rPh sb="20" eb="21">
      <t>ツギ</t>
    </rPh>
    <rPh sb="21" eb="22">
      <t>ラン</t>
    </rPh>
    <rPh sb="22" eb="24">
      <t>キサイ</t>
    </rPh>
    <rPh sb="25" eb="27">
      <t>アテサキ</t>
    </rPh>
    <phoneticPr fontId="7"/>
  </si>
  <si>
    <t>マンション管理組合の
代表者等</t>
    <rPh sb="5" eb="7">
      <t>カンリ</t>
    </rPh>
    <rPh sb="7" eb="9">
      <t>クミアイ</t>
    </rPh>
    <rPh sb="11" eb="14">
      <t>ダイヒョウシャ</t>
    </rPh>
    <rPh sb="14" eb="15">
      <t>トウ</t>
    </rPh>
    <phoneticPr fontId="7"/>
  </si>
  <si>
    <t>世帯</t>
    <rPh sb="0" eb="2">
      <t>セタイ</t>
    </rPh>
    <phoneticPr fontId="7"/>
  </si>
  <si>
    <t>区町村名
番地</t>
    <rPh sb="0" eb="1">
      <t>ク</t>
    </rPh>
    <rPh sb="1" eb="4">
      <t>チョウソンメイ</t>
    </rPh>
    <rPh sb="5" eb="7">
      <t>バンチ</t>
    </rPh>
    <phoneticPr fontId="7"/>
  </si>
  <si>
    <t>区町村名
番地</t>
    <rPh sb="0" eb="1">
      <t>ク</t>
    </rPh>
    <rPh sb="1" eb="4">
      <t>チョウソンメイ</t>
    </rPh>
    <rPh sb="5" eb="7">
      <t>バンチ</t>
    </rPh>
    <phoneticPr fontId="7"/>
  </si>
  <si>
    <t>＜利用目的＞</t>
    <rPh sb="1" eb="3">
      <t>リヨウ</t>
    </rPh>
    <rPh sb="3" eb="5">
      <t>モクテキ</t>
    </rPh>
    <phoneticPr fontId="7"/>
  </si>
  <si>
    <t>マンションの
所在地</t>
    <rPh sb="7" eb="10">
      <t>ショザイチ</t>
    </rPh>
    <phoneticPr fontId="7"/>
  </si>
  <si>
    <t>入力シート</t>
    <rPh sb="0" eb="2">
      <t>ニュウリョク</t>
    </rPh>
    <phoneticPr fontId="7"/>
  </si>
  <si>
    <t>記入日</t>
    <rPh sb="0" eb="2">
      <t>キニュウ</t>
    </rPh>
    <rPh sb="2" eb="3">
      <t>ビ</t>
    </rPh>
    <phoneticPr fontId="7"/>
  </si>
  <si>
    <t>マンション管理組合の名称</t>
    <rPh sb="5" eb="7">
      <t>カンリ</t>
    </rPh>
    <rPh sb="7" eb="9">
      <t>クミアイ</t>
    </rPh>
    <rPh sb="10" eb="12">
      <t>メイショウ</t>
    </rPh>
    <phoneticPr fontId="7"/>
  </si>
  <si>
    <t>フリガナ</t>
    <phoneticPr fontId="7"/>
  </si>
  <si>
    <t>漢字等</t>
    <rPh sb="0" eb="2">
      <t>カンジ</t>
    </rPh>
    <rPh sb="2" eb="3">
      <t>トウ</t>
    </rPh>
    <phoneticPr fontId="7"/>
  </si>
  <si>
    <t>郵便番号</t>
    <rPh sb="0" eb="2">
      <t>ユウビン</t>
    </rPh>
    <rPh sb="2" eb="4">
      <t>バンゴウ</t>
    </rPh>
    <phoneticPr fontId="7"/>
  </si>
  <si>
    <t>都道府県</t>
    <rPh sb="0" eb="4">
      <t>トドウフケン</t>
    </rPh>
    <phoneticPr fontId="7"/>
  </si>
  <si>
    <t>市・区・郡</t>
    <rPh sb="0" eb="1">
      <t>シ</t>
    </rPh>
    <rPh sb="2" eb="3">
      <t>ク</t>
    </rPh>
    <rPh sb="4" eb="5">
      <t>グン</t>
    </rPh>
    <phoneticPr fontId="7"/>
  </si>
  <si>
    <t>区町村名・番地</t>
    <rPh sb="0" eb="1">
      <t>ク</t>
    </rPh>
    <rPh sb="1" eb="4">
      <t>チョウソンメイ</t>
    </rPh>
    <rPh sb="5" eb="7">
      <t>バンチ</t>
    </rPh>
    <phoneticPr fontId="7"/>
  </si>
  <si>
    <t>－</t>
    <phoneticPr fontId="7"/>
  </si>
  <si>
    <t>代表者の任期（期間）</t>
    <rPh sb="0" eb="3">
      <t>ダイヒョウシャ</t>
    </rPh>
    <rPh sb="4" eb="6">
      <t>ニンキ</t>
    </rPh>
    <rPh sb="7" eb="9">
      <t>キカン</t>
    </rPh>
    <phoneticPr fontId="7"/>
  </si>
  <si>
    <t>集会（定期総会の開催月）</t>
    <rPh sb="0" eb="2">
      <t>シュウカイ</t>
    </rPh>
    <rPh sb="3" eb="5">
      <t>テイキ</t>
    </rPh>
    <rPh sb="5" eb="7">
      <t>ソウカイ</t>
    </rPh>
    <rPh sb="8" eb="10">
      <t>カイサイ</t>
    </rPh>
    <rPh sb="10" eb="11">
      <t>ツキ</t>
    </rPh>
    <phoneticPr fontId="7"/>
  </si>
  <si>
    <t>フリガナ</t>
    <phoneticPr fontId="7"/>
  </si>
  <si>
    <t>漢字等</t>
    <rPh sb="0" eb="3">
      <t>カンジトウ</t>
    </rPh>
    <phoneticPr fontId="7"/>
  </si>
  <si>
    <t>送付先指定の種類</t>
    <rPh sb="0" eb="3">
      <t>ソウフサキ</t>
    </rPh>
    <rPh sb="3" eb="5">
      <t>シテイ</t>
    </rPh>
    <rPh sb="6" eb="8">
      <t>シュルイ</t>
    </rPh>
    <phoneticPr fontId="7"/>
  </si>
  <si>
    <t>今回の募集の
情報入手先</t>
    <rPh sb="0" eb="2">
      <t>コンカイ</t>
    </rPh>
    <rPh sb="3" eb="5">
      <t>ボシュウ</t>
    </rPh>
    <rPh sb="7" eb="9">
      <t>ジョウホウ</t>
    </rPh>
    <rPh sb="9" eb="12">
      <t>ニュウシュサキ</t>
    </rPh>
    <phoneticPr fontId="7"/>
  </si>
  <si>
    <t>口数</t>
    <rPh sb="0" eb="2">
      <t>クチスウ</t>
    </rPh>
    <phoneticPr fontId="7"/>
  </si>
  <si>
    <t>金額</t>
    <rPh sb="0" eb="2">
      <t>キンガク</t>
    </rPh>
    <phoneticPr fontId="7"/>
  </si>
  <si>
    <t>オレンジ色のセルは、当てはまる場合のみ入力いただく項目です。</t>
    <rPh sb="4" eb="5">
      <t>イロ</t>
    </rPh>
    <rPh sb="10" eb="11">
      <t>ア</t>
    </rPh>
    <rPh sb="15" eb="17">
      <t>バアイ</t>
    </rPh>
    <rPh sb="19" eb="21">
      <t>ニュウリョク</t>
    </rPh>
    <rPh sb="25" eb="27">
      <t>コウモク</t>
    </rPh>
    <phoneticPr fontId="7"/>
  </si>
  <si>
    <t>黄色のセルは必ず入力いただく項目です。</t>
    <rPh sb="0" eb="2">
      <t>キイロ</t>
    </rPh>
    <rPh sb="6" eb="7">
      <t>カナラ</t>
    </rPh>
    <rPh sb="8" eb="10">
      <t>ニュウリョク</t>
    </rPh>
    <rPh sb="14" eb="16">
      <t>コウモク</t>
    </rPh>
    <phoneticPr fontId="7"/>
  </si>
  <si>
    <r>
      <rPr>
        <sz val="11"/>
        <rFont val="ＭＳ 明朝"/>
        <family val="1"/>
        <charset val="128"/>
      </rPr>
      <t>書類の送付先と
する管理会社の
住所等</t>
    </r>
    <r>
      <rPr>
        <sz val="9"/>
        <rFont val="ＭＳ 明朝"/>
        <family val="1"/>
        <charset val="128"/>
      </rPr>
      <t xml:space="preserve">
</t>
    </r>
    <r>
      <rPr>
        <sz val="6"/>
        <rFont val="ＭＳ 明朝"/>
        <family val="1"/>
        <charset val="128"/>
      </rPr>
      <t>（上記選択欄で「2.」を選択した場合のみ記入願います）</t>
    </r>
    <rPh sb="0" eb="2">
      <t>ショルイ</t>
    </rPh>
    <rPh sb="3" eb="6">
      <t>ソウフサキ</t>
    </rPh>
    <rPh sb="10" eb="12">
      <t>カンリ</t>
    </rPh>
    <rPh sb="12" eb="14">
      <t>カイシャ</t>
    </rPh>
    <rPh sb="16" eb="18">
      <t>ジュウショ</t>
    </rPh>
    <rPh sb="18" eb="19">
      <t>トウ</t>
    </rPh>
    <rPh sb="21" eb="23">
      <t>ジョウキ</t>
    </rPh>
    <rPh sb="23" eb="25">
      <t>センタク</t>
    </rPh>
    <rPh sb="25" eb="26">
      <t>ラン</t>
    </rPh>
    <rPh sb="32" eb="34">
      <t>センタク</t>
    </rPh>
    <rPh sb="36" eb="38">
      <t>バアイ</t>
    </rPh>
    <rPh sb="40" eb="42">
      <t>キニュウ</t>
    </rPh>
    <rPh sb="42" eb="43">
      <t>ネガ</t>
    </rPh>
    <phoneticPr fontId="7"/>
  </si>
  <si>
    <r>
      <rPr>
        <sz val="10"/>
        <rFont val="ＭＳ 明朝"/>
        <family val="1"/>
        <charset val="128"/>
      </rPr>
      <t>残高証明書の
送付希望月</t>
    </r>
    <r>
      <rPr>
        <sz val="6"/>
        <rFont val="ＭＳ 明朝"/>
        <family val="1"/>
        <charset val="128"/>
      </rPr>
      <t xml:space="preserve">
決算月の翌月をご指定いただくと便利です。
（例）決算月：３月→送付希望月：４月</t>
    </r>
    <rPh sb="0" eb="2">
      <t>ザンダカ</t>
    </rPh>
    <rPh sb="2" eb="5">
      <t>ショウメイショ</t>
    </rPh>
    <rPh sb="7" eb="9">
      <t>ソウフ</t>
    </rPh>
    <rPh sb="9" eb="11">
      <t>キボウ</t>
    </rPh>
    <rPh sb="11" eb="12">
      <t>ツキ</t>
    </rPh>
    <rPh sb="13" eb="15">
      <t>ケッサン</t>
    </rPh>
    <rPh sb="15" eb="16">
      <t>ツキ</t>
    </rPh>
    <rPh sb="17" eb="19">
      <t>ヨクゲツ</t>
    </rPh>
    <rPh sb="21" eb="23">
      <t>シテイ</t>
    </rPh>
    <rPh sb="28" eb="30">
      <t>ベンリ</t>
    </rPh>
    <rPh sb="35" eb="36">
      <t>レイ</t>
    </rPh>
    <rPh sb="37" eb="39">
      <t>ケッサン</t>
    </rPh>
    <rPh sb="39" eb="40">
      <t>ツキ</t>
    </rPh>
    <rPh sb="42" eb="43">
      <t>ツキ</t>
    </rPh>
    <rPh sb="44" eb="46">
      <t>ソウフ</t>
    </rPh>
    <rPh sb="46" eb="48">
      <t>キボウ</t>
    </rPh>
    <rPh sb="48" eb="49">
      <t>ツキ</t>
    </rPh>
    <rPh sb="51" eb="52">
      <t>ツキ</t>
    </rPh>
    <phoneticPr fontId="7"/>
  </si>
  <si>
    <t>セルが黒く反転した場合は、入力不要です。</t>
    <rPh sb="3" eb="4">
      <t>クロ</t>
    </rPh>
    <rPh sb="5" eb="7">
      <t>ハンテン</t>
    </rPh>
    <rPh sb="9" eb="11">
      <t>バアイ</t>
    </rPh>
    <rPh sb="13" eb="15">
      <t>ニュウリョク</t>
    </rPh>
    <rPh sb="15" eb="17">
      <t>フヨウ</t>
    </rPh>
    <phoneticPr fontId="7"/>
  </si>
  <si>
    <t/>
  </si>
  <si>
    <t>未定</t>
    <rPh sb="0" eb="2">
      <t>ミテイ</t>
    </rPh>
    <phoneticPr fontId="7"/>
  </si>
  <si>
    <t>←「年」「月」はプルダウンから選択してください。ただし、未定の場合は「年」のプルダウンから「未定」を選択してください。</t>
    <rPh sb="2" eb="3">
      <t>ネン</t>
    </rPh>
    <rPh sb="5" eb="6">
      <t>ツキ</t>
    </rPh>
    <rPh sb="15" eb="17">
      <t>センタク</t>
    </rPh>
    <rPh sb="28" eb="30">
      <t>ミテイ</t>
    </rPh>
    <rPh sb="31" eb="33">
      <t>バアイ</t>
    </rPh>
    <rPh sb="35" eb="36">
      <t>ネン</t>
    </rPh>
    <rPh sb="46" eb="48">
      <t>ミテイ</t>
    </rPh>
    <rPh sb="50" eb="52">
      <t>センタク</t>
    </rPh>
    <phoneticPr fontId="7"/>
  </si>
  <si>
    <t>ﾄｳｷｮｳﾄ</t>
    <phoneticPr fontId="7"/>
  </si>
  <si>
    <t>ｵｵｻｶﾌ</t>
    <phoneticPr fontId="7"/>
  </si>
  <si>
    <t>　住宅金融支援機構等から送付する書類は、あらかじめ届け出られた管理組合の代表者の方（理事長等）あてに送付しますが、「送付先指定」をしていただくことにより、送付先をご担当の管理会社に変更することができます。</t>
    <rPh sb="1" eb="3">
      <t>ジュウタク</t>
    </rPh>
    <rPh sb="3" eb="5">
      <t>キンユウ</t>
    </rPh>
    <rPh sb="5" eb="7">
      <t>シエン</t>
    </rPh>
    <rPh sb="7" eb="9">
      <t>キコウ</t>
    </rPh>
    <rPh sb="9" eb="10">
      <t>トウ</t>
    </rPh>
    <rPh sb="12" eb="14">
      <t>ソウフ</t>
    </rPh>
    <rPh sb="16" eb="18">
      <t>ショルイ</t>
    </rPh>
    <rPh sb="25" eb="26">
      <t>トド</t>
    </rPh>
    <rPh sb="27" eb="28">
      <t>デ</t>
    </rPh>
    <rPh sb="31" eb="33">
      <t>カンリ</t>
    </rPh>
    <rPh sb="33" eb="35">
      <t>クミアイ</t>
    </rPh>
    <rPh sb="36" eb="39">
      <t>ダイヒョウシャ</t>
    </rPh>
    <rPh sb="40" eb="41">
      <t>カタ</t>
    </rPh>
    <rPh sb="42" eb="45">
      <t>リジチョウ</t>
    </rPh>
    <rPh sb="45" eb="46">
      <t>トウ</t>
    </rPh>
    <rPh sb="50" eb="52">
      <t>ソウフ</t>
    </rPh>
    <rPh sb="58" eb="61">
      <t>ソウフサキ</t>
    </rPh>
    <rPh sb="61" eb="63">
      <t>シテイ</t>
    </rPh>
    <rPh sb="77" eb="80">
      <t>ソウフサキ</t>
    </rPh>
    <rPh sb="82" eb="84">
      <t>タントウ</t>
    </rPh>
    <rPh sb="85" eb="87">
      <t>カンリ</t>
    </rPh>
    <rPh sb="87" eb="89">
      <t>カイシャ</t>
    </rPh>
    <rPh sb="90" eb="92">
      <t>ヘンコウ</t>
    </rPh>
    <phoneticPr fontId="7"/>
  </si>
  <si>
    <t>※上記書類以外に機構から送らせていただくお知らせは送付先指定の対象外です。</t>
    <rPh sb="1" eb="3">
      <t>ジョウキ</t>
    </rPh>
    <rPh sb="3" eb="5">
      <t>ショルイ</t>
    </rPh>
    <rPh sb="5" eb="7">
      <t>イガイ</t>
    </rPh>
    <rPh sb="8" eb="10">
      <t>キコウ</t>
    </rPh>
    <rPh sb="12" eb="13">
      <t>オク</t>
    </rPh>
    <rPh sb="21" eb="22">
      <t>シ</t>
    </rPh>
    <rPh sb="25" eb="28">
      <t>ソウフサキ</t>
    </rPh>
    <rPh sb="28" eb="30">
      <t>シテイ</t>
    </rPh>
    <rPh sb="31" eb="34">
      <t>タイショウガイ</t>
    </rPh>
    <phoneticPr fontId="7"/>
  </si>
  <si>
    <t>　マンション管理情報誌「マンション情報ＢＯＸ」は、原則として管理組合宛てに送付します。</t>
    <rPh sb="6" eb="8">
      <t>カンリ</t>
    </rPh>
    <rPh sb="8" eb="11">
      <t>ジョウホウシ</t>
    </rPh>
    <rPh sb="17" eb="19">
      <t>ジョウホウ</t>
    </rPh>
    <rPh sb="25" eb="27">
      <t>ゲンソク</t>
    </rPh>
    <rPh sb="30" eb="32">
      <t>カンリ</t>
    </rPh>
    <rPh sb="32" eb="34">
      <t>クミアイ</t>
    </rPh>
    <rPh sb="34" eb="35">
      <t>アテ</t>
    </rPh>
    <rPh sb="37" eb="39">
      <t>ソウフ</t>
    </rPh>
    <phoneticPr fontId="7"/>
  </si>
  <si>
    <t>1.送付先指定する</t>
    <rPh sb="2" eb="5">
      <t>ソウフサキ</t>
    </rPh>
    <rPh sb="5" eb="7">
      <t>シテイ</t>
    </rPh>
    <phoneticPr fontId="7"/>
  </si>
  <si>
    <t>2.送付先指定しない（すでに送付先指定している）</t>
    <rPh sb="2" eb="5">
      <t>ソウフサキ</t>
    </rPh>
    <rPh sb="5" eb="7">
      <t>シテイ</t>
    </rPh>
    <rPh sb="14" eb="17">
      <t>ソウフサキ</t>
    </rPh>
    <rPh sb="17" eb="19">
      <t>シテイ</t>
    </rPh>
    <phoneticPr fontId="7"/>
  </si>
  <si>
    <t>1.すべての書類</t>
    <rPh sb="6" eb="8">
      <t>ショルイ</t>
    </rPh>
    <phoneticPr fontId="7"/>
  </si>
  <si>
    <t>2.残高証明書及び買入計算書のみ</t>
    <rPh sb="2" eb="4">
      <t>ザンダカ</t>
    </rPh>
    <rPh sb="4" eb="7">
      <t>ショウメイショ</t>
    </rPh>
    <rPh sb="7" eb="8">
      <t>オヨ</t>
    </rPh>
    <rPh sb="9" eb="11">
      <t>カイイレ</t>
    </rPh>
    <rPh sb="11" eb="14">
      <t>ケイサンショ</t>
    </rPh>
    <phoneticPr fontId="7"/>
  </si>
  <si>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</si>
  <si>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</si>
  <si>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</si>
  <si>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</si>
  <si>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</si>
  <si>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</si>
  <si>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</si>
  <si>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</si>
  <si>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</si>
  <si>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</si>
  <si>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</si>
  <si>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</si>
  <si>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</si>
  <si>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</si>
  <si>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</si>
  <si>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</si>
  <si>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</si>
  <si>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</si>
  <si>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</si>
  <si>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</si>
  <si>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</si>
  <si>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</si>
  <si>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</si>
  <si>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</si>
  <si>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</si>
  <si>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</si>
  <si>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</si>
  <si>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</si>
  <si>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</si>
  <si>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</si>
  <si>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</si>
  <si>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</si>
  <si>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</si>
  <si>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</si>
  <si>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</si>
  <si>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</si>
  <si>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</si>
  <si>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</si>
  <si>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</si>
  <si>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</si>
  <si>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</si>
  <si>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</si>
  <si>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</si>
  <si>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</si>
  <si>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</si>
  <si>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</si>
  <si>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</si>
  <si>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060</t>
  </si>
  <si>
    <t>064</t>
  </si>
  <si>
    <t>001</t>
  </si>
  <si>
    <t>002</t>
  </si>
  <si>
    <t>065</t>
  </si>
  <si>
    <t>007</t>
  </si>
  <si>
    <t>003</t>
  </si>
  <si>
    <t>062</t>
  </si>
  <si>
    <t>005</t>
  </si>
  <si>
    <t>061</t>
  </si>
  <si>
    <t>063</t>
  </si>
  <si>
    <t>004</t>
  </si>
  <si>
    <t>006</t>
  </si>
  <si>
    <t>040</t>
  </si>
  <si>
    <t>041</t>
  </si>
  <si>
    <t>042</t>
  </si>
  <si>
    <t>047</t>
  </si>
  <si>
    <t>048</t>
  </si>
  <si>
    <t>070</t>
  </si>
  <si>
    <t>079</t>
  </si>
  <si>
    <t>071</t>
  </si>
  <si>
    <t>078</t>
  </si>
  <si>
    <t>074</t>
  </si>
  <si>
    <t>050</t>
  </si>
  <si>
    <t>051</t>
  </si>
  <si>
    <t>085</t>
  </si>
  <si>
    <t>084</t>
  </si>
  <si>
    <t>088</t>
  </si>
  <si>
    <t>080</t>
  </si>
  <si>
    <t>089</t>
  </si>
  <si>
    <t>090</t>
  </si>
  <si>
    <t>099</t>
  </si>
  <si>
    <t>093</t>
  </si>
  <si>
    <t>091</t>
  </si>
  <si>
    <t>068</t>
  </si>
  <si>
    <t>069</t>
  </si>
  <si>
    <t>077</t>
  </si>
  <si>
    <t>053</t>
  </si>
  <si>
    <t>059</t>
  </si>
  <si>
    <t>066</t>
  </si>
  <si>
    <t>097</t>
  </si>
  <si>
    <t>098</t>
  </si>
  <si>
    <t>072</t>
  </si>
  <si>
    <t>075</t>
  </si>
  <si>
    <t>076</t>
  </si>
  <si>
    <t>067</t>
  </si>
  <si>
    <t>094</t>
  </si>
  <si>
    <t>095</t>
  </si>
  <si>
    <t>096</t>
  </si>
  <si>
    <t>087</t>
  </si>
  <si>
    <t>086</t>
  </si>
  <si>
    <t>073</t>
  </si>
  <si>
    <t>052</t>
  </si>
  <si>
    <t>044</t>
  </si>
  <si>
    <t>049</t>
  </si>
  <si>
    <t>043</t>
  </si>
  <si>
    <t>045</t>
  </si>
  <si>
    <t>046</t>
  </si>
  <si>
    <t>092</t>
  </si>
  <si>
    <t>054</t>
  </si>
  <si>
    <t>055</t>
  </si>
  <si>
    <t>057</t>
  </si>
  <si>
    <t>058</t>
  </si>
  <si>
    <t>056</t>
  </si>
  <si>
    <t>081</t>
  </si>
  <si>
    <t>082</t>
  </si>
  <si>
    <t>083</t>
  </si>
  <si>
    <t>038</t>
  </si>
  <si>
    <t>030</t>
  </si>
  <si>
    <t>039</t>
  </si>
  <si>
    <t>036</t>
  </si>
  <si>
    <t>031</t>
  </si>
  <si>
    <t>037</t>
  </si>
  <si>
    <t>034</t>
  </si>
  <si>
    <t>018</t>
  </si>
  <si>
    <t>033</t>
  </si>
  <si>
    <t>035</t>
  </si>
  <si>
    <t>020</t>
  </si>
  <si>
    <t>028</t>
  </si>
  <si>
    <t>027</t>
  </si>
  <si>
    <t>022</t>
  </si>
  <si>
    <t>025</t>
  </si>
  <si>
    <t>024</t>
  </si>
  <si>
    <t>021</t>
  </si>
  <si>
    <t>029</t>
  </si>
  <si>
    <t>026</t>
  </si>
  <si>
    <t>023</t>
  </si>
  <si>
    <t>980</t>
  </si>
  <si>
    <t>981</t>
  </si>
  <si>
    <t>989</t>
  </si>
  <si>
    <t>982</t>
  </si>
  <si>
    <t>983</t>
  </si>
  <si>
    <t>985</t>
  </si>
  <si>
    <t>984</t>
  </si>
  <si>
    <t>986</t>
  </si>
  <si>
    <t>987</t>
  </si>
  <si>
    <t>988</t>
  </si>
  <si>
    <t>010</t>
  </si>
  <si>
    <t>011</t>
  </si>
  <si>
    <t>019</t>
  </si>
  <si>
    <t>016</t>
  </si>
  <si>
    <t>013</t>
  </si>
  <si>
    <t>017</t>
  </si>
  <si>
    <t>012</t>
  </si>
  <si>
    <t>015</t>
  </si>
  <si>
    <t>014</t>
  </si>
  <si>
    <t>990</t>
  </si>
  <si>
    <t>999</t>
  </si>
  <si>
    <t>992</t>
  </si>
  <si>
    <t>997</t>
  </si>
  <si>
    <t>998</t>
  </si>
  <si>
    <t>996</t>
  </si>
  <si>
    <t>991</t>
  </si>
  <si>
    <t>995</t>
  </si>
  <si>
    <t>993</t>
  </si>
  <si>
    <t>994</t>
  </si>
  <si>
    <t>960</t>
  </si>
  <si>
    <t>965</t>
  </si>
  <si>
    <t>969</t>
  </si>
  <si>
    <t>963</t>
  </si>
  <si>
    <t>970</t>
  </si>
  <si>
    <t>974</t>
  </si>
  <si>
    <t>971</t>
  </si>
  <si>
    <t>973</t>
  </si>
  <si>
    <t>979</t>
  </si>
  <si>
    <t>972</t>
  </si>
  <si>
    <t>961</t>
  </si>
  <si>
    <t>962</t>
  </si>
  <si>
    <t>966</t>
  </si>
  <si>
    <t>976</t>
  </si>
  <si>
    <t>964</t>
  </si>
  <si>
    <t>975</t>
  </si>
  <si>
    <t>967</t>
  </si>
  <si>
    <t>968</t>
  </si>
  <si>
    <t>310</t>
  </si>
  <si>
    <t>319</t>
  </si>
  <si>
    <t>311</t>
  </si>
  <si>
    <t>317</t>
  </si>
  <si>
    <t>316</t>
  </si>
  <si>
    <t>300</t>
  </si>
  <si>
    <t>306</t>
  </si>
  <si>
    <t>315</t>
  </si>
  <si>
    <t>307</t>
  </si>
  <si>
    <t>301</t>
  </si>
  <si>
    <t>304</t>
  </si>
  <si>
    <t>303</t>
  </si>
  <si>
    <t>313</t>
  </si>
  <si>
    <t>318</t>
  </si>
  <si>
    <t>309</t>
  </si>
  <si>
    <t>302</t>
  </si>
  <si>
    <t>305</t>
  </si>
  <si>
    <t>312</t>
  </si>
  <si>
    <t>314</t>
  </si>
  <si>
    <t>308</t>
  </si>
  <si>
    <t>321</t>
  </si>
  <si>
    <t>329</t>
  </si>
  <si>
    <t>320</t>
  </si>
  <si>
    <t>326</t>
  </si>
  <si>
    <t>328</t>
  </si>
  <si>
    <t>322</t>
  </si>
  <si>
    <t>323</t>
  </si>
  <si>
    <t>349</t>
  </si>
  <si>
    <t>327</t>
  </si>
  <si>
    <t>324</t>
  </si>
  <si>
    <t>325</t>
  </si>
  <si>
    <t>371</t>
  </si>
  <si>
    <t>370</t>
  </si>
  <si>
    <t>379</t>
  </si>
  <si>
    <t>376</t>
  </si>
  <si>
    <t>372</t>
  </si>
  <si>
    <t>373</t>
  </si>
  <si>
    <t>378</t>
  </si>
  <si>
    <t>374</t>
  </si>
  <si>
    <t>377</t>
  </si>
  <si>
    <t>375</t>
  </si>
  <si>
    <t>389</t>
  </si>
  <si>
    <t>384</t>
  </si>
  <si>
    <t>331</t>
  </si>
  <si>
    <t>330</t>
  </si>
  <si>
    <t>337</t>
  </si>
  <si>
    <t>338</t>
  </si>
  <si>
    <t>336</t>
  </si>
  <si>
    <t>339</t>
  </si>
  <si>
    <t>350</t>
  </si>
  <si>
    <t>360</t>
  </si>
  <si>
    <t>369</t>
  </si>
  <si>
    <t>332</t>
  </si>
  <si>
    <t>334</t>
  </si>
  <si>
    <t>333</t>
  </si>
  <si>
    <t>361</t>
  </si>
  <si>
    <t>368</t>
  </si>
  <si>
    <t>359</t>
  </si>
  <si>
    <t>357</t>
  </si>
  <si>
    <t>347</t>
  </si>
  <si>
    <t>367</t>
  </si>
  <si>
    <t>355</t>
  </si>
  <si>
    <t>344</t>
  </si>
  <si>
    <t>348</t>
  </si>
  <si>
    <t>365</t>
  </si>
  <si>
    <t>366</t>
  </si>
  <si>
    <t>362</t>
  </si>
  <si>
    <t>340</t>
  </si>
  <si>
    <t>343</t>
  </si>
  <si>
    <t>335</t>
  </si>
  <si>
    <t>358</t>
  </si>
  <si>
    <t>351</t>
  </si>
  <si>
    <t>353</t>
  </si>
  <si>
    <t>352</t>
  </si>
  <si>
    <t>363</t>
  </si>
  <si>
    <t>346</t>
  </si>
  <si>
    <t>364</t>
  </si>
  <si>
    <t>354</t>
  </si>
  <si>
    <t>341</t>
  </si>
  <si>
    <t>342</t>
  </si>
  <si>
    <t>356</t>
  </si>
  <si>
    <t>345</t>
  </si>
  <si>
    <t>260</t>
  </si>
  <si>
    <t>262</t>
  </si>
  <si>
    <t>263</t>
  </si>
  <si>
    <t>264</t>
  </si>
  <si>
    <t>265</t>
  </si>
  <si>
    <t>266</t>
  </si>
  <si>
    <t>267</t>
  </si>
  <si>
    <t>261</t>
  </si>
  <si>
    <t>288</t>
  </si>
  <si>
    <t>272</t>
  </si>
  <si>
    <t>273</t>
  </si>
  <si>
    <t>274</t>
  </si>
  <si>
    <t>270</t>
  </si>
  <si>
    <t>294</t>
  </si>
  <si>
    <t>292</t>
  </si>
  <si>
    <t>299</t>
  </si>
  <si>
    <t>271</t>
  </si>
  <si>
    <t>278</t>
  </si>
  <si>
    <t>297</t>
  </si>
  <si>
    <t>286</t>
  </si>
  <si>
    <t>289</t>
  </si>
  <si>
    <t>287</t>
  </si>
  <si>
    <t>282</t>
  </si>
  <si>
    <t>285</t>
  </si>
  <si>
    <t>283</t>
  </si>
  <si>
    <t>275</t>
  </si>
  <si>
    <t>277</t>
  </si>
  <si>
    <t>290</t>
  </si>
  <si>
    <t>276</t>
  </si>
  <si>
    <t>296</t>
  </si>
  <si>
    <t>293</t>
  </si>
  <si>
    <t>279</t>
  </si>
  <si>
    <t>284</t>
  </si>
  <si>
    <t>295</t>
  </si>
  <si>
    <t>298</t>
  </si>
  <si>
    <t>100</t>
  </si>
  <si>
    <t>102</t>
  </si>
  <si>
    <t>101</t>
  </si>
  <si>
    <t>103</t>
  </si>
  <si>
    <t>104</t>
  </si>
  <si>
    <t>105</t>
  </si>
  <si>
    <t>107</t>
  </si>
  <si>
    <t>106</t>
  </si>
  <si>
    <t>108</t>
  </si>
  <si>
    <t>135</t>
  </si>
  <si>
    <t>160</t>
  </si>
  <si>
    <t>162</t>
  </si>
  <si>
    <t>169</t>
  </si>
  <si>
    <t>161</t>
  </si>
  <si>
    <t>163</t>
  </si>
  <si>
    <t>112</t>
  </si>
  <si>
    <t>113</t>
  </si>
  <si>
    <t>110</t>
  </si>
  <si>
    <t>111</t>
  </si>
  <si>
    <t>130</t>
  </si>
  <si>
    <t>131</t>
  </si>
  <si>
    <t>136</t>
  </si>
  <si>
    <t>140</t>
  </si>
  <si>
    <t>142</t>
  </si>
  <si>
    <t>141</t>
  </si>
  <si>
    <t>152</t>
  </si>
  <si>
    <t>153</t>
  </si>
  <si>
    <t>144</t>
  </si>
  <si>
    <t>146</t>
  </si>
  <si>
    <t>145</t>
  </si>
  <si>
    <t>143</t>
  </si>
  <si>
    <t>154</t>
  </si>
  <si>
    <t>156</t>
  </si>
  <si>
    <t>157</t>
  </si>
  <si>
    <t>158</t>
  </si>
  <si>
    <t>155</t>
  </si>
  <si>
    <t>150</t>
  </si>
  <si>
    <t>151</t>
  </si>
  <si>
    <t>164</t>
  </si>
  <si>
    <t>165</t>
  </si>
  <si>
    <t>166</t>
  </si>
  <si>
    <t>167</t>
  </si>
  <si>
    <t>168</t>
  </si>
  <si>
    <t>170</t>
  </si>
  <si>
    <t>171</t>
  </si>
  <si>
    <t>114</t>
  </si>
  <si>
    <t>115</t>
  </si>
  <si>
    <t>116</t>
  </si>
  <si>
    <t>174</t>
  </si>
  <si>
    <t>175</t>
  </si>
  <si>
    <t>173</t>
  </si>
  <si>
    <t>176</t>
  </si>
  <si>
    <t>179</t>
  </si>
  <si>
    <t>178</t>
  </si>
  <si>
    <t>177</t>
  </si>
  <si>
    <t>120</t>
  </si>
  <si>
    <t>121</t>
  </si>
  <si>
    <t>123</t>
  </si>
  <si>
    <t>124</t>
  </si>
  <si>
    <t>125</t>
  </si>
  <si>
    <t>132</t>
  </si>
  <si>
    <t>134</t>
  </si>
  <si>
    <t>133</t>
  </si>
  <si>
    <t>192</t>
  </si>
  <si>
    <t>193</t>
  </si>
  <si>
    <t>190</t>
  </si>
  <si>
    <t>180</t>
  </si>
  <si>
    <t>181</t>
  </si>
  <si>
    <t>198</t>
  </si>
  <si>
    <t>183</t>
  </si>
  <si>
    <t>196</t>
  </si>
  <si>
    <t>182</t>
  </si>
  <si>
    <t>194</t>
  </si>
  <si>
    <t>195</t>
  </si>
  <si>
    <t>184</t>
  </si>
  <si>
    <t>187</t>
  </si>
  <si>
    <t>191</t>
  </si>
  <si>
    <t>189</t>
  </si>
  <si>
    <t>185</t>
  </si>
  <si>
    <t>186</t>
  </si>
  <si>
    <t>197</t>
  </si>
  <si>
    <t>201</t>
  </si>
  <si>
    <t>207</t>
  </si>
  <si>
    <t>204</t>
  </si>
  <si>
    <t>203</t>
  </si>
  <si>
    <t>208</t>
  </si>
  <si>
    <t>206</t>
  </si>
  <si>
    <t>205</t>
  </si>
  <si>
    <t>202</t>
  </si>
  <si>
    <t>188</t>
  </si>
  <si>
    <t>230</t>
  </si>
  <si>
    <t>221</t>
  </si>
  <si>
    <t>220</t>
  </si>
  <si>
    <t>231</t>
  </si>
  <si>
    <t>232</t>
  </si>
  <si>
    <t>240</t>
  </si>
  <si>
    <t>235</t>
  </si>
  <si>
    <t>236</t>
  </si>
  <si>
    <t>222</t>
  </si>
  <si>
    <t>223</t>
  </si>
  <si>
    <t>244</t>
  </si>
  <si>
    <t>245</t>
  </si>
  <si>
    <t>233</t>
  </si>
  <si>
    <t>234</t>
  </si>
  <si>
    <t>241</t>
  </si>
  <si>
    <t>226</t>
  </si>
  <si>
    <t>246</t>
  </si>
  <si>
    <t>247</t>
  </si>
  <si>
    <t>227</t>
  </si>
  <si>
    <t>225</t>
  </si>
  <si>
    <t>224</t>
  </si>
  <si>
    <t>210</t>
  </si>
  <si>
    <t>212</t>
  </si>
  <si>
    <t>211</t>
  </si>
  <si>
    <t>213</t>
  </si>
  <si>
    <t>214</t>
  </si>
  <si>
    <t>216</t>
  </si>
  <si>
    <t>215</t>
  </si>
  <si>
    <t>252</t>
  </si>
  <si>
    <t>238</t>
  </si>
  <si>
    <t>239</t>
  </si>
  <si>
    <t>237</t>
  </si>
  <si>
    <t>254</t>
  </si>
  <si>
    <t>259</t>
  </si>
  <si>
    <t>248</t>
  </si>
  <si>
    <t>251</t>
  </si>
  <si>
    <t>250</t>
  </si>
  <si>
    <t>256</t>
  </si>
  <si>
    <t>253</t>
  </si>
  <si>
    <t>249</t>
  </si>
  <si>
    <t>257</t>
  </si>
  <si>
    <t>243</t>
  </si>
  <si>
    <t>242</t>
  </si>
  <si>
    <t>255</t>
  </si>
  <si>
    <t>258</t>
  </si>
  <si>
    <t>950</t>
  </si>
  <si>
    <t>951</t>
  </si>
  <si>
    <t>956</t>
  </si>
  <si>
    <t>959</t>
  </si>
  <si>
    <t>953</t>
  </si>
  <si>
    <t>940</t>
  </si>
  <si>
    <t>954</t>
  </si>
  <si>
    <t>949</t>
  </si>
  <si>
    <t>947</t>
  </si>
  <si>
    <t>955</t>
  </si>
  <si>
    <t>945</t>
  </si>
  <si>
    <t>957</t>
  </si>
  <si>
    <t>948</t>
  </si>
  <si>
    <t>942</t>
  </si>
  <si>
    <t>958</t>
  </si>
  <si>
    <t>941</t>
  </si>
  <si>
    <t>944</t>
  </si>
  <si>
    <t>943</t>
  </si>
  <si>
    <t>952</t>
  </si>
  <si>
    <t>946</t>
  </si>
  <si>
    <t>939</t>
  </si>
  <si>
    <t>930</t>
  </si>
  <si>
    <t>931</t>
  </si>
  <si>
    <t>933</t>
  </si>
  <si>
    <t>934</t>
  </si>
  <si>
    <t>937</t>
  </si>
  <si>
    <t>935</t>
  </si>
  <si>
    <t>936</t>
  </si>
  <si>
    <t>938</t>
  </si>
  <si>
    <t>932</t>
  </si>
  <si>
    <t>920</t>
  </si>
  <si>
    <t>921</t>
  </si>
  <si>
    <t>926</t>
  </si>
  <si>
    <t>929</t>
  </si>
  <si>
    <t>923</t>
  </si>
  <si>
    <t>928</t>
  </si>
  <si>
    <t>927</t>
  </si>
  <si>
    <t>922</t>
  </si>
  <si>
    <t>925</t>
  </si>
  <si>
    <t>924</t>
  </si>
  <si>
    <t>918</t>
  </si>
  <si>
    <t>910</t>
  </si>
  <si>
    <t>919</t>
  </si>
  <si>
    <t>914</t>
  </si>
  <si>
    <t>917</t>
  </si>
  <si>
    <t>912</t>
  </si>
  <si>
    <t>911</t>
  </si>
  <si>
    <t>916</t>
  </si>
  <si>
    <t>915</t>
  </si>
  <si>
    <t>913</t>
  </si>
  <si>
    <t>400</t>
  </si>
  <si>
    <t>409</t>
  </si>
  <si>
    <t>403</t>
  </si>
  <si>
    <t>402</t>
  </si>
  <si>
    <t>405</t>
  </si>
  <si>
    <t>404</t>
  </si>
  <si>
    <t>401</t>
  </si>
  <si>
    <t>407</t>
  </si>
  <si>
    <t>408</t>
  </si>
  <si>
    <t>406</t>
  </si>
  <si>
    <t>381</t>
  </si>
  <si>
    <t>380</t>
  </si>
  <si>
    <t>388</t>
  </si>
  <si>
    <t>399</t>
  </si>
  <si>
    <t>390</t>
  </si>
  <si>
    <t>386</t>
  </si>
  <si>
    <t>394</t>
  </si>
  <si>
    <t>395</t>
  </si>
  <si>
    <t>392</t>
  </si>
  <si>
    <t>382</t>
  </si>
  <si>
    <t>396</t>
  </si>
  <si>
    <t>383</t>
  </si>
  <si>
    <t>398</t>
  </si>
  <si>
    <t>391</t>
  </si>
  <si>
    <t>385</t>
  </si>
  <si>
    <t>387</t>
  </si>
  <si>
    <t>393</t>
  </si>
  <si>
    <t>397</t>
  </si>
  <si>
    <t>500</t>
  </si>
  <si>
    <t>501</t>
  </si>
  <si>
    <t>502</t>
  </si>
  <si>
    <t>503</t>
  </si>
  <si>
    <t>506</t>
  </si>
  <si>
    <t>509</t>
  </si>
  <si>
    <t>507</t>
  </si>
  <si>
    <t>508</t>
  </si>
  <si>
    <t>505</t>
  </si>
  <si>
    <t>504</t>
  </si>
  <si>
    <t>422</t>
  </si>
  <si>
    <t>420</t>
  </si>
  <si>
    <t>421</t>
  </si>
  <si>
    <t>428</t>
  </si>
  <si>
    <t>424</t>
  </si>
  <si>
    <t>432</t>
  </si>
  <si>
    <t>430</t>
  </si>
  <si>
    <t>433</t>
  </si>
  <si>
    <t>435</t>
  </si>
  <si>
    <t>431</t>
  </si>
  <si>
    <t>434</t>
  </si>
  <si>
    <t>437</t>
  </si>
  <si>
    <t>410</t>
  </si>
  <si>
    <t>413</t>
  </si>
  <si>
    <t>411</t>
  </si>
  <si>
    <t>418</t>
  </si>
  <si>
    <t>419</t>
  </si>
  <si>
    <t>414</t>
  </si>
  <si>
    <t>427</t>
  </si>
  <si>
    <t>417</t>
  </si>
  <si>
    <t>416</t>
  </si>
  <si>
    <t>438</t>
  </si>
  <si>
    <t>425</t>
  </si>
  <si>
    <t>436</t>
  </si>
  <si>
    <t>426</t>
  </si>
  <si>
    <t>412</t>
  </si>
  <si>
    <t>415</t>
  </si>
  <si>
    <t>439</t>
  </si>
  <si>
    <t>464</t>
  </si>
  <si>
    <t>461</t>
  </si>
  <si>
    <t>462</t>
  </si>
  <si>
    <t>451</t>
  </si>
  <si>
    <t>452</t>
  </si>
  <si>
    <t>453</t>
  </si>
  <si>
    <t>450</t>
  </si>
  <si>
    <t>460</t>
  </si>
  <si>
    <t>466</t>
  </si>
  <si>
    <t>467</t>
  </si>
  <si>
    <t>456</t>
  </si>
  <si>
    <t>454</t>
  </si>
  <si>
    <t>455</t>
  </si>
  <si>
    <t>457</t>
  </si>
  <si>
    <t>463</t>
  </si>
  <si>
    <t>458</t>
  </si>
  <si>
    <t>459</t>
  </si>
  <si>
    <t>465</t>
  </si>
  <si>
    <t>468</t>
  </si>
  <si>
    <t>441</t>
  </si>
  <si>
    <t>440</t>
  </si>
  <si>
    <t>444</t>
  </si>
  <si>
    <t>491</t>
  </si>
  <si>
    <t>494</t>
  </si>
  <si>
    <t>493</t>
  </si>
  <si>
    <t>489</t>
  </si>
  <si>
    <t>480</t>
  </si>
  <si>
    <t>475</t>
  </si>
  <si>
    <t>486</t>
  </si>
  <si>
    <t>487</t>
  </si>
  <si>
    <t>442</t>
  </si>
  <si>
    <t>496</t>
  </si>
  <si>
    <t>447</t>
  </si>
  <si>
    <t>448</t>
  </si>
  <si>
    <t>471</t>
  </si>
  <si>
    <t>470</t>
  </si>
  <si>
    <t>473</t>
  </si>
  <si>
    <t>446</t>
  </si>
  <si>
    <t>445</t>
  </si>
  <si>
    <t>443</t>
  </si>
  <si>
    <t>484</t>
  </si>
  <si>
    <t>479</t>
  </si>
  <si>
    <t>483</t>
  </si>
  <si>
    <t>485</t>
  </si>
  <si>
    <t>492</t>
  </si>
  <si>
    <t>495</t>
  </si>
  <si>
    <t>490</t>
  </si>
  <si>
    <t>476</t>
  </si>
  <si>
    <t>477</t>
  </si>
  <si>
    <t>474</t>
  </si>
  <si>
    <t>478</t>
  </si>
  <si>
    <t>472</t>
  </si>
  <si>
    <t>488</t>
  </si>
  <si>
    <t>482</t>
  </si>
  <si>
    <t>481</t>
  </si>
  <si>
    <t>498</t>
  </si>
  <si>
    <t>497</t>
  </si>
  <si>
    <t>449</t>
  </si>
  <si>
    <t>514</t>
  </si>
  <si>
    <t>515</t>
  </si>
  <si>
    <t>510</t>
  </si>
  <si>
    <t>512</t>
  </si>
  <si>
    <t>516</t>
  </si>
  <si>
    <t>517</t>
  </si>
  <si>
    <t>519</t>
  </si>
  <si>
    <t>511</t>
  </si>
  <si>
    <t>513</t>
  </si>
  <si>
    <t>518</t>
  </si>
  <si>
    <t>647</t>
  </si>
  <si>
    <t>520</t>
  </si>
  <si>
    <t>522</t>
  </si>
  <si>
    <t>529</t>
  </si>
  <si>
    <t>521</t>
  </si>
  <si>
    <t>526</t>
  </si>
  <si>
    <t>523</t>
  </si>
  <si>
    <t>525</t>
  </si>
  <si>
    <t>524</t>
  </si>
  <si>
    <t>528</t>
  </si>
  <si>
    <t>527</t>
  </si>
  <si>
    <t>603</t>
  </si>
  <si>
    <t>601</t>
  </si>
  <si>
    <t>602</t>
  </si>
  <si>
    <t>606</t>
  </si>
  <si>
    <t>604</t>
  </si>
  <si>
    <t>605</t>
  </si>
  <si>
    <t>600</t>
  </si>
  <si>
    <t>616</t>
  </si>
  <si>
    <t>615</t>
  </si>
  <si>
    <t>612</t>
  </si>
  <si>
    <t>613</t>
  </si>
  <si>
    <t>607</t>
  </si>
  <si>
    <t>610</t>
  </si>
  <si>
    <t>620</t>
  </si>
  <si>
    <t>629</t>
  </si>
  <si>
    <t>625</t>
  </si>
  <si>
    <t>624</t>
  </si>
  <si>
    <t>623</t>
  </si>
  <si>
    <t>611</t>
  </si>
  <si>
    <t>626</t>
  </si>
  <si>
    <t>621</t>
  </si>
  <si>
    <t>617</t>
  </si>
  <si>
    <t>614</t>
  </si>
  <si>
    <t>627</t>
  </si>
  <si>
    <t>622</t>
  </si>
  <si>
    <t>619</t>
  </si>
  <si>
    <t>618</t>
  </si>
  <si>
    <t>534</t>
  </si>
  <si>
    <t>553</t>
  </si>
  <si>
    <t>554</t>
  </si>
  <si>
    <t>550</t>
  </si>
  <si>
    <t>552</t>
  </si>
  <si>
    <t>551</t>
  </si>
  <si>
    <t>543</t>
  </si>
  <si>
    <t>556</t>
  </si>
  <si>
    <t>555</t>
  </si>
  <si>
    <t>533</t>
  </si>
  <si>
    <t>537</t>
  </si>
  <si>
    <t>544</t>
  </si>
  <si>
    <t>535</t>
  </si>
  <si>
    <t>536</t>
  </si>
  <si>
    <t>545</t>
  </si>
  <si>
    <t>558</t>
  </si>
  <si>
    <t>546</t>
  </si>
  <si>
    <t>557</t>
  </si>
  <si>
    <t>532</t>
  </si>
  <si>
    <t>538</t>
  </si>
  <si>
    <t>559</t>
  </si>
  <si>
    <t>547</t>
  </si>
  <si>
    <t>530</t>
  </si>
  <si>
    <t>531</t>
  </si>
  <si>
    <t>539</t>
  </si>
  <si>
    <t>541</t>
  </si>
  <si>
    <t>542</t>
  </si>
  <si>
    <t>540</t>
  </si>
  <si>
    <t>590</t>
  </si>
  <si>
    <t>599</t>
  </si>
  <si>
    <t>593</t>
  </si>
  <si>
    <t>592</t>
  </si>
  <si>
    <t>591</t>
  </si>
  <si>
    <t>587</t>
  </si>
  <si>
    <t>596</t>
  </si>
  <si>
    <t>560</t>
  </si>
  <si>
    <t>561</t>
  </si>
  <si>
    <t>563</t>
  </si>
  <si>
    <t>564</t>
  </si>
  <si>
    <t>565</t>
  </si>
  <si>
    <t>595</t>
  </si>
  <si>
    <t>569</t>
  </si>
  <si>
    <t>597</t>
  </si>
  <si>
    <t>570</t>
  </si>
  <si>
    <t>573</t>
  </si>
  <si>
    <t>567</t>
  </si>
  <si>
    <t>568</t>
  </si>
  <si>
    <t>581</t>
  </si>
  <si>
    <t>598</t>
  </si>
  <si>
    <t>549</t>
  </si>
  <si>
    <t>584</t>
  </si>
  <si>
    <t>572</t>
  </si>
  <si>
    <t>586</t>
  </si>
  <si>
    <t>580</t>
  </si>
  <si>
    <t>574</t>
  </si>
  <si>
    <t>594</t>
  </si>
  <si>
    <t>562</t>
  </si>
  <si>
    <t>582</t>
  </si>
  <si>
    <t>583</t>
  </si>
  <si>
    <t>571</t>
  </si>
  <si>
    <t>566</t>
  </si>
  <si>
    <t>577</t>
  </si>
  <si>
    <t>579</t>
  </si>
  <si>
    <t>578</t>
  </si>
  <si>
    <t>630</t>
  </si>
  <si>
    <t>575</t>
  </si>
  <si>
    <t>576</t>
  </si>
  <si>
    <t>589</t>
  </si>
  <si>
    <t>585</t>
  </si>
  <si>
    <t>658</t>
  </si>
  <si>
    <t>657</t>
  </si>
  <si>
    <t>652</t>
  </si>
  <si>
    <t>653</t>
  </si>
  <si>
    <t>654</t>
  </si>
  <si>
    <t>655</t>
  </si>
  <si>
    <t>651</t>
  </si>
  <si>
    <t>669</t>
  </si>
  <si>
    <t>650</t>
  </si>
  <si>
    <t>670</t>
  </si>
  <si>
    <t>671</t>
  </si>
  <si>
    <t>672</t>
  </si>
  <si>
    <t>679</t>
  </si>
  <si>
    <t>660</t>
  </si>
  <si>
    <t>661</t>
  </si>
  <si>
    <t>673</t>
  </si>
  <si>
    <t>674</t>
  </si>
  <si>
    <t>662</t>
  </si>
  <si>
    <t>663</t>
  </si>
  <si>
    <t>656</t>
  </si>
  <si>
    <t>659</t>
  </si>
  <si>
    <t>664</t>
  </si>
  <si>
    <t>678</t>
  </si>
  <si>
    <t>668</t>
  </si>
  <si>
    <t>675</t>
  </si>
  <si>
    <t>677</t>
  </si>
  <si>
    <t>665</t>
  </si>
  <si>
    <t>666</t>
  </si>
  <si>
    <t>676</t>
  </si>
  <si>
    <t>667</t>
  </si>
  <si>
    <t>631</t>
  </si>
  <si>
    <t>632</t>
  </si>
  <si>
    <t>635</t>
  </si>
  <si>
    <t>639</t>
  </si>
  <si>
    <t>634</t>
  </si>
  <si>
    <t>633</t>
  </si>
  <si>
    <t>637</t>
  </si>
  <si>
    <t>638</t>
  </si>
  <si>
    <t>636</t>
  </si>
  <si>
    <t>648</t>
  </si>
  <si>
    <t>640</t>
  </si>
  <si>
    <t>641</t>
  </si>
  <si>
    <t>649</t>
  </si>
  <si>
    <t>642</t>
  </si>
  <si>
    <t>644</t>
  </si>
  <si>
    <t>646</t>
  </si>
  <si>
    <t>645</t>
  </si>
  <si>
    <t>643</t>
  </si>
  <si>
    <t>680</t>
  </si>
  <si>
    <t>689</t>
  </si>
  <si>
    <t>683</t>
  </si>
  <si>
    <t>682</t>
  </si>
  <si>
    <t>684</t>
  </si>
  <si>
    <t>681</t>
  </si>
  <si>
    <t>690</t>
  </si>
  <si>
    <t>699</t>
  </si>
  <si>
    <t>697</t>
  </si>
  <si>
    <t>695</t>
  </si>
  <si>
    <t>693</t>
  </si>
  <si>
    <t>691</t>
  </si>
  <si>
    <t>698</t>
  </si>
  <si>
    <t>694</t>
  </si>
  <si>
    <t>692</t>
  </si>
  <si>
    <t>696</t>
  </si>
  <si>
    <t>685</t>
  </si>
  <si>
    <t>700</t>
  </si>
  <si>
    <t>701</t>
  </si>
  <si>
    <t>703</t>
  </si>
  <si>
    <t>709</t>
  </si>
  <si>
    <t>702</t>
  </si>
  <si>
    <t>704</t>
  </si>
  <si>
    <t>710</t>
  </si>
  <si>
    <t>712</t>
  </si>
  <si>
    <t>711</t>
  </si>
  <si>
    <t>713</t>
  </si>
  <si>
    <t>708</t>
  </si>
  <si>
    <t>706</t>
  </si>
  <si>
    <t>714</t>
  </si>
  <si>
    <t>715</t>
  </si>
  <si>
    <t>719</t>
  </si>
  <si>
    <t>716</t>
  </si>
  <si>
    <t>718</t>
  </si>
  <si>
    <t>705</t>
  </si>
  <si>
    <t>717</t>
  </si>
  <si>
    <t>707</t>
  </si>
  <si>
    <t>730</t>
  </si>
  <si>
    <t>732</t>
  </si>
  <si>
    <t>734</t>
  </si>
  <si>
    <t>733</t>
  </si>
  <si>
    <t>731</t>
  </si>
  <si>
    <t>739</t>
  </si>
  <si>
    <t>736</t>
  </si>
  <si>
    <t>738</t>
  </si>
  <si>
    <t>737</t>
  </si>
  <si>
    <t>725</t>
  </si>
  <si>
    <t>729</t>
  </si>
  <si>
    <t>723</t>
  </si>
  <si>
    <t>722</t>
  </si>
  <si>
    <t>720</t>
  </si>
  <si>
    <t>721</t>
  </si>
  <si>
    <t>726</t>
  </si>
  <si>
    <t>728</t>
  </si>
  <si>
    <t>727</t>
  </si>
  <si>
    <t>735</t>
  </si>
  <si>
    <t>750</t>
  </si>
  <si>
    <t>752</t>
  </si>
  <si>
    <t>751</t>
  </si>
  <si>
    <t>759</t>
  </si>
  <si>
    <t>755</t>
  </si>
  <si>
    <t>757</t>
  </si>
  <si>
    <t>754</t>
  </si>
  <si>
    <t>753</t>
  </si>
  <si>
    <t>747</t>
  </si>
  <si>
    <t>758</t>
  </si>
  <si>
    <t>744</t>
  </si>
  <si>
    <t>740</t>
  </si>
  <si>
    <t>741</t>
  </si>
  <si>
    <t>742</t>
  </si>
  <si>
    <t>743</t>
  </si>
  <si>
    <t>749</t>
  </si>
  <si>
    <t>745</t>
  </si>
  <si>
    <t>746</t>
  </si>
  <si>
    <t>756</t>
  </si>
  <si>
    <t>770</t>
  </si>
  <si>
    <t>771</t>
  </si>
  <si>
    <t>779</t>
  </si>
  <si>
    <t>773</t>
  </si>
  <si>
    <t>772</t>
  </si>
  <si>
    <t>774</t>
  </si>
  <si>
    <t>776</t>
  </si>
  <si>
    <t>777</t>
  </si>
  <si>
    <t>778</t>
  </si>
  <si>
    <t>775</t>
  </si>
  <si>
    <t>760</t>
  </si>
  <si>
    <t>761</t>
  </si>
  <si>
    <t>769</t>
  </si>
  <si>
    <t>763</t>
  </si>
  <si>
    <t>762</t>
  </si>
  <si>
    <t>765</t>
  </si>
  <si>
    <t>768</t>
  </si>
  <si>
    <t>767</t>
  </si>
  <si>
    <t>766</t>
  </si>
  <si>
    <t>764</t>
  </si>
  <si>
    <t>791</t>
  </si>
  <si>
    <t>790</t>
  </si>
  <si>
    <t>799</t>
  </si>
  <si>
    <t>794</t>
  </si>
  <si>
    <t>792</t>
  </si>
  <si>
    <t>798</t>
  </si>
  <si>
    <t>796</t>
  </si>
  <si>
    <t>793</t>
  </si>
  <si>
    <t>795</t>
  </si>
  <si>
    <t>797</t>
  </si>
  <si>
    <t>780</t>
  </si>
  <si>
    <t>781</t>
  </si>
  <si>
    <t>784</t>
  </si>
  <si>
    <t>783</t>
  </si>
  <si>
    <t>785</t>
  </si>
  <si>
    <t>788</t>
  </si>
  <si>
    <t>787</t>
  </si>
  <si>
    <t>782</t>
  </si>
  <si>
    <t>789</t>
  </si>
  <si>
    <t>786</t>
  </si>
  <si>
    <t>800</t>
  </si>
  <si>
    <t>801</t>
  </si>
  <si>
    <t>808</t>
  </si>
  <si>
    <t>804</t>
  </si>
  <si>
    <t>802</t>
  </si>
  <si>
    <t>803</t>
  </si>
  <si>
    <t>805</t>
  </si>
  <si>
    <t>806</t>
  </si>
  <si>
    <t>807</t>
  </si>
  <si>
    <t>813</t>
  </si>
  <si>
    <t>811</t>
  </si>
  <si>
    <t>812</t>
  </si>
  <si>
    <t>810</t>
  </si>
  <si>
    <t>815</t>
  </si>
  <si>
    <t>819</t>
  </si>
  <si>
    <t>814</t>
  </si>
  <si>
    <t>836</t>
  </si>
  <si>
    <t>837</t>
  </si>
  <si>
    <t>839</t>
  </si>
  <si>
    <t>830</t>
  </si>
  <si>
    <t>822</t>
  </si>
  <si>
    <t>820</t>
  </si>
  <si>
    <t>825</t>
  </si>
  <si>
    <t>826</t>
  </si>
  <si>
    <t>832</t>
  </si>
  <si>
    <t>834</t>
  </si>
  <si>
    <t>833</t>
  </si>
  <si>
    <t>831</t>
  </si>
  <si>
    <t>824</t>
  </si>
  <si>
    <t>828</t>
  </si>
  <si>
    <t>809</t>
  </si>
  <si>
    <t>838</t>
  </si>
  <si>
    <t>818</t>
  </si>
  <si>
    <t>816</t>
  </si>
  <si>
    <t>823</t>
  </si>
  <si>
    <t>821</t>
  </si>
  <si>
    <t>835</t>
  </si>
  <si>
    <t>827</t>
  </si>
  <si>
    <t>871</t>
  </si>
  <si>
    <t>829</t>
  </si>
  <si>
    <t>849</t>
  </si>
  <si>
    <t>840</t>
  </si>
  <si>
    <t>842</t>
  </si>
  <si>
    <t>847</t>
  </si>
  <si>
    <t>841</t>
  </si>
  <si>
    <t>846</t>
  </si>
  <si>
    <t>848</t>
  </si>
  <si>
    <t>843</t>
  </si>
  <si>
    <t>845</t>
  </si>
  <si>
    <t>844</t>
  </si>
  <si>
    <t>850</t>
  </si>
  <si>
    <t>851</t>
  </si>
  <si>
    <t>852</t>
  </si>
  <si>
    <t>857</t>
  </si>
  <si>
    <t>858</t>
  </si>
  <si>
    <t>859</t>
  </si>
  <si>
    <t>855</t>
  </si>
  <si>
    <t>854</t>
  </si>
  <si>
    <t>856</t>
  </si>
  <si>
    <t>817</t>
  </si>
  <si>
    <t>853</t>
  </si>
  <si>
    <t>861</t>
  </si>
  <si>
    <t>860</t>
  </si>
  <si>
    <t>862</t>
  </si>
  <si>
    <t>866</t>
  </si>
  <si>
    <t>869</t>
  </si>
  <si>
    <t>868</t>
  </si>
  <si>
    <t>864</t>
  </si>
  <si>
    <t>867</t>
  </si>
  <si>
    <t>865</t>
  </si>
  <si>
    <t>863</t>
  </si>
  <si>
    <t>870</t>
  </si>
  <si>
    <t>879</t>
  </si>
  <si>
    <t>874</t>
  </si>
  <si>
    <t>877</t>
  </si>
  <si>
    <t>876</t>
  </si>
  <si>
    <t>875</t>
  </si>
  <si>
    <t>878</t>
  </si>
  <si>
    <t>872</t>
  </si>
  <si>
    <t>873</t>
  </si>
  <si>
    <t>880</t>
  </si>
  <si>
    <t>889</t>
  </si>
  <si>
    <t>885</t>
  </si>
  <si>
    <t>882</t>
  </si>
  <si>
    <t>887</t>
  </si>
  <si>
    <t>886</t>
  </si>
  <si>
    <t>883</t>
  </si>
  <si>
    <t>888</t>
  </si>
  <si>
    <t>881</t>
  </si>
  <si>
    <t>884</t>
  </si>
  <si>
    <t>890</t>
  </si>
  <si>
    <t>891</t>
  </si>
  <si>
    <t>892</t>
  </si>
  <si>
    <t>899</t>
  </si>
  <si>
    <t>893</t>
  </si>
  <si>
    <t>898</t>
  </si>
  <si>
    <t>895</t>
  </si>
  <si>
    <t>896</t>
  </si>
  <si>
    <t>897</t>
  </si>
  <si>
    <t>894</t>
  </si>
  <si>
    <t>900</t>
  </si>
  <si>
    <t>901</t>
  </si>
  <si>
    <t>902</t>
  </si>
  <si>
    <t>903</t>
  </si>
  <si>
    <t>907</t>
  </si>
  <si>
    <t>905</t>
  </si>
  <si>
    <t>904</t>
  </si>
  <si>
    <t>906</t>
  </si>
  <si>
    <t>ﾎｯｶｲﾄﾞｳ</t>
    <phoneticPr fontId="7"/>
  </si>
  <si>
    <t>ｱｵﾓﾘｹﾝ</t>
    <phoneticPr fontId="7"/>
  </si>
  <si>
    <t>ｲﾜﾃｹﾝ</t>
    <phoneticPr fontId="7"/>
  </si>
  <si>
    <t>ﾐﾔｷﾞｹﾝ</t>
    <phoneticPr fontId="7"/>
  </si>
  <si>
    <t>ｱｷﾀｹﾝ</t>
    <phoneticPr fontId="7"/>
  </si>
  <si>
    <t>ﾔﾏｶﾞﾀｹﾝ</t>
    <phoneticPr fontId="7"/>
  </si>
  <si>
    <t>ﾌｸｼﾏｹﾝ</t>
    <phoneticPr fontId="7"/>
  </si>
  <si>
    <t>ｲﾊﾞﾗｷｹﾝ</t>
    <phoneticPr fontId="7"/>
  </si>
  <si>
    <t>ﾄﾁｷﾞｹﾝ</t>
    <phoneticPr fontId="7"/>
  </si>
  <si>
    <t>ｸﾞﾝﾏｹﾝ</t>
    <phoneticPr fontId="7"/>
  </si>
  <si>
    <t>ｻｲﾀﾏｹﾝ</t>
    <phoneticPr fontId="7"/>
  </si>
  <si>
    <t>ﾁﾊﾞｹﾝ</t>
    <phoneticPr fontId="7"/>
  </si>
  <si>
    <t>ｶﾅｶﾞﾜｹﾝ</t>
    <phoneticPr fontId="7"/>
  </si>
  <si>
    <t>ﾆｲｶﾞﾀｹﾝ</t>
    <phoneticPr fontId="7"/>
  </si>
  <si>
    <t>ﾄﾔﾏｹﾝ</t>
    <phoneticPr fontId="7"/>
  </si>
  <si>
    <t>ｲｼｶﾜｹﾝ</t>
    <phoneticPr fontId="7"/>
  </si>
  <si>
    <t>ﾌｸｲｹﾝ</t>
    <phoneticPr fontId="7"/>
  </si>
  <si>
    <t>ﾔﾏﾅｼｹﾝ</t>
    <phoneticPr fontId="7"/>
  </si>
  <si>
    <t>ﾅｶﾞﾉｹﾝ</t>
    <phoneticPr fontId="7"/>
  </si>
  <si>
    <t>ｷﾞﾌｹﾝ</t>
    <phoneticPr fontId="7"/>
  </si>
  <si>
    <t>ｼｽﾞｵｶｹﾝ</t>
    <phoneticPr fontId="7"/>
  </si>
  <si>
    <t>ｱｲﾁｹﾝ</t>
    <phoneticPr fontId="7"/>
  </si>
  <si>
    <t>ﾐｴｹﾝ</t>
    <phoneticPr fontId="7"/>
  </si>
  <si>
    <t>ｼｶﾞｹﾝ</t>
    <phoneticPr fontId="7"/>
  </si>
  <si>
    <t>ｷｮｳﾄﾌ</t>
    <phoneticPr fontId="7"/>
  </si>
  <si>
    <t>ﾋｮｳｺﾞｹﾝ</t>
    <phoneticPr fontId="7"/>
  </si>
  <si>
    <t>ﾅﾗｹﾝ</t>
    <phoneticPr fontId="7"/>
  </si>
  <si>
    <t>ﾜｶﾔﾏｹﾝ</t>
    <phoneticPr fontId="7"/>
  </si>
  <si>
    <t>ﾄｯﾄﾘｹﾝ</t>
    <phoneticPr fontId="7"/>
  </si>
  <si>
    <t>ｼﾏﾈｹﾝ</t>
    <phoneticPr fontId="7"/>
  </si>
  <si>
    <t>ｵｶﾔﾏｹﾝ</t>
    <phoneticPr fontId="7"/>
  </si>
  <si>
    <t>ﾋﾛｼﾏｹﾝ</t>
    <phoneticPr fontId="7"/>
  </si>
  <si>
    <t>ﾔﾏｸﾞﾁｹﾝ</t>
    <phoneticPr fontId="7"/>
  </si>
  <si>
    <t>ﾄｸｼﾏｹﾝ</t>
    <phoneticPr fontId="7"/>
  </si>
  <si>
    <t>ｶｶﾞﾜｹﾝ</t>
    <phoneticPr fontId="7"/>
  </si>
  <si>
    <t>ｴﾋﾒｹﾝ</t>
    <phoneticPr fontId="7"/>
  </si>
  <si>
    <t>ｺｳﾁｹﾝ</t>
    <phoneticPr fontId="7"/>
  </si>
  <si>
    <t>ﾌｸｵｶｹﾝ</t>
    <phoneticPr fontId="7"/>
  </si>
  <si>
    <t>ｻｶﾞｹﾝ</t>
    <phoneticPr fontId="7"/>
  </si>
  <si>
    <t>ﾅｶﾞｻｷｹﾝ</t>
    <phoneticPr fontId="7"/>
  </si>
  <si>
    <t>ｸﾏﾓﾄｹﾝ</t>
    <phoneticPr fontId="7"/>
  </si>
  <si>
    <t>ｵｵｲﾀｹﾝ</t>
    <phoneticPr fontId="7"/>
  </si>
  <si>
    <t>ﾐﾔｻﾞｷｹﾝ</t>
    <phoneticPr fontId="7"/>
  </si>
  <si>
    <t>ｶｺﾞｼﾏｹﾝ</t>
    <phoneticPr fontId="7"/>
  </si>
  <si>
    <t>ｵｷﾅﾜｹﾝ</t>
    <phoneticPr fontId="7"/>
  </si>
  <si>
    <t>後楽１－４－１０</t>
    <rPh sb="0" eb="2">
      <t>コウラク</t>
    </rPh>
    <phoneticPr fontId="7"/>
  </si>
  <si>
    <t>03</t>
    <phoneticPr fontId="7"/>
  </si>
  <si>
    <t>5800</t>
    <phoneticPr fontId="7"/>
  </si>
  <si>
    <t>ｵｵｻｶｼ</t>
    <phoneticPr fontId="7"/>
  </si>
  <si>
    <t>ﾁｭｳｵｳｸﾐﾅﾐﾎﾝﾏﾁ4-5-20</t>
    <phoneticPr fontId="7"/>
  </si>
  <si>
    <t>中央区南本町４－５－２０</t>
    <rPh sb="0" eb="3">
      <t>チュウオウク</t>
    </rPh>
    <rPh sb="3" eb="6">
      <t>ミナミホンマチ</t>
    </rPh>
    <phoneticPr fontId="7"/>
  </si>
  <si>
    <t>06</t>
    <phoneticPr fontId="7"/>
  </si>
  <si>
    <t>6281</t>
    <phoneticPr fontId="7"/>
  </si>
  <si>
    <t>ﾌﾞﾝｷｮｳｸ</t>
    <phoneticPr fontId="7"/>
  </si>
  <si>
    <t>ｺｳﾗｸ1-4-10</t>
    <phoneticPr fontId="7"/>
  </si>
  <si>
    <t>マンション名称
・号室等</t>
    <rPh sb="5" eb="7">
      <t>メイショウ</t>
    </rPh>
    <rPh sb="9" eb="11">
      <t>ゴウシツ</t>
    </rPh>
    <rPh sb="11" eb="12">
      <t>トウ</t>
    </rPh>
    <phoneticPr fontId="7"/>
  </si>
  <si>
    <t>区町村名番地</t>
    <rPh sb="0" eb="1">
      <t>ク</t>
    </rPh>
    <rPh sb="1" eb="4">
      <t>チョウソンメイ</t>
    </rPh>
    <rPh sb="4" eb="6">
      <t>バンチ</t>
    </rPh>
    <phoneticPr fontId="7"/>
  </si>
  <si>
    <t>0.なし</t>
    <phoneticPr fontId="7"/>
  </si>
  <si>
    <t>長期修繕計画期間</t>
    <rPh sb="0" eb="2">
      <t>チョウキ</t>
    </rPh>
    <rPh sb="2" eb="4">
      <t>シュウゼン</t>
    </rPh>
    <rPh sb="4" eb="6">
      <t>ケイカク</t>
    </rPh>
    <rPh sb="6" eb="8">
      <t>キカン</t>
    </rPh>
    <phoneticPr fontId="7"/>
  </si>
  <si>
    <t>積立口数の考え方</t>
    <rPh sb="0" eb="2">
      <t>ツミタテ</t>
    </rPh>
    <rPh sb="2" eb="4">
      <t>クチスウ</t>
    </rPh>
    <rPh sb="5" eb="6">
      <t>カンガ</t>
    </rPh>
    <rPh sb="7" eb="8">
      <t>カタ</t>
    </rPh>
    <phoneticPr fontId="7"/>
  </si>
  <si>
    <t>ｵ．マンション管理センター通信</t>
    <rPh sb="7" eb="9">
      <t>カンリ</t>
    </rPh>
    <rPh sb="13" eb="15">
      <t>ツウシン</t>
    </rPh>
    <phoneticPr fontId="7"/>
  </si>
  <si>
    <t>　今年度発行債券の満期までの単年利率と応募いただいた口数の受取利息額（概算）は下表のとおりです。</t>
    <rPh sb="1" eb="4">
      <t>コンネンド</t>
    </rPh>
    <rPh sb="4" eb="6">
      <t>ハッコウ</t>
    </rPh>
    <rPh sb="6" eb="8">
      <t>サイケン</t>
    </rPh>
    <rPh sb="9" eb="11">
      <t>マンキ</t>
    </rPh>
    <rPh sb="14" eb="16">
      <t>タンネン</t>
    </rPh>
    <rPh sb="16" eb="18">
      <t>リリツ</t>
    </rPh>
    <rPh sb="19" eb="21">
      <t>オウボ</t>
    </rPh>
    <rPh sb="26" eb="28">
      <t>クチスウ</t>
    </rPh>
    <rPh sb="29" eb="31">
      <t>ウケトリ</t>
    </rPh>
    <rPh sb="31" eb="33">
      <t>リソク</t>
    </rPh>
    <rPh sb="33" eb="34">
      <t>ガク</t>
    </rPh>
    <rPh sb="35" eb="37">
      <t>ガイサン</t>
    </rPh>
    <rPh sb="39" eb="41">
      <t>カヒョウ</t>
    </rPh>
    <phoneticPr fontId="7"/>
  </si>
  <si>
    <t>経過年数
（受取時期）</t>
    <rPh sb="0" eb="2">
      <t>ケイカ</t>
    </rPh>
    <rPh sb="2" eb="4">
      <t>ネンスウ</t>
    </rPh>
    <rPh sb="6" eb="8">
      <t>ウケトリ</t>
    </rPh>
    <rPh sb="8" eb="10">
      <t>ジキ</t>
    </rPh>
    <phoneticPr fontId="7"/>
  </si>
  <si>
    <t>単年利率</t>
    <rPh sb="0" eb="1">
      <t>タン</t>
    </rPh>
    <rPh sb="1" eb="2">
      <t>ネン</t>
    </rPh>
    <rPh sb="2" eb="4">
      <t>リリツ</t>
    </rPh>
    <phoneticPr fontId="7"/>
  </si>
  <si>
    <r>
      <t>毎年の
受取利息額</t>
    </r>
    <r>
      <rPr>
        <vertAlign val="superscript"/>
        <sz val="11"/>
        <color theme="1"/>
        <rFont val="HGPｺﾞｼｯｸM"/>
        <family val="3"/>
        <charset val="128"/>
      </rPr>
      <t>※１</t>
    </r>
    <r>
      <rPr>
        <sz val="11"/>
        <color theme="1"/>
        <rFont val="HGPｺﾞｼｯｸM"/>
        <family val="3"/>
        <charset val="128"/>
      </rPr>
      <t xml:space="preserve">
（税引前）
Ａ</t>
    </r>
    <rPh sb="0" eb="2">
      <t>マイトシ</t>
    </rPh>
    <rPh sb="4" eb="6">
      <t>ウケトリ</t>
    </rPh>
    <rPh sb="6" eb="8">
      <t>リソク</t>
    </rPh>
    <rPh sb="8" eb="9">
      <t>ガク</t>
    </rPh>
    <rPh sb="13" eb="16">
      <t>ゼイビキマエ</t>
    </rPh>
    <phoneticPr fontId="7"/>
  </si>
  <si>
    <t>毎年の
受取利息額
（税引後）
Ａ－Ｂ</t>
    <rPh sb="0" eb="2">
      <t>マイトシ</t>
    </rPh>
    <rPh sb="4" eb="6">
      <t>ウケトリ</t>
    </rPh>
    <rPh sb="6" eb="8">
      <t>リソク</t>
    </rPh>
    <rPh sb="8" eb="9">
      <t>ガク</t>
    </rPh>
    <rPh sb="11" eb="13">
      <t>ゼイビキ</t>
    </rPh>
    <rPh sb="13" eb="14">
      <t>ゴ</t>
    </rPh>
    <phoneticPr fontId="7"/>
  </si>
  <si>
    <t>合計</t>
    <rPh sb="0" eb="2">
      <t>ゴウケイ</t>
    </rPh>
    <phoneticPr fontId="7"/>
  </si>
  <si>
    <r>
      <t>所得税及び
復興特別所得税
（15.315％</t>
    </r>
    <r>
      <rPr>
        <vertAlign val="superscript"/>
        <sz val="11"/>
        <color theme="1"/>
        <rFont val="HGPｺﾞｼｯｸM"/>
        <family val="3"/>
        <charset val="128"/>
      </rPr>
      <t>※２</t>
    </r>
    <r>
      <rPr>
        <sz val="11"/>
        <color theme="1"/>
        <rFont val="HGPｺﾞｼｯｸM"/>
        <family val="3"/>
        <charset val="128"/>
      </rPr>
      <t>）
Ｂ</t>
    </r>
    <rPh sb="0" eb="3">
      <t>ショトクゼイ</t>
    </rPh>
    <rPh sb="3" eb="4">
      <t>オヨ</t>
    </rPh>
    <rPh sb="6" eb="8">
      <t>フッコウ</t>
    </rPh>
    <rPh sb="8" eb="10">
      <t>トクベツ</t>
    </rPh>
    <rPh sb="10" eb="13">
      <t>ショトクゼイ</t>
    </rPh>
    <phoneticPr fontId="7"/>
  </si>
  <si>
    <t>※１　受取利息額（税引前）は、債券の発行時に将来分を含めて確定します。</t>
    <rPh sb="3" eb="5">
      <t>ウケトリ</t>
    </rPh>
    <rPh sb="5" eb="7">
      <t>リソク</t>
    </rPh>
    <rPh sb="7" eb="8">
      <t>ガク</t>
    </rPh>
    <rPh sb="9" eb="12">
      <t>ゼイビキマエ</t>
    </rPh>
    <rPh sb="15" eb="17">
      <t>サイケン</t>
    </rPh>
    <rPh sb="18" eb="21">
      <t>ハッコウジ</t>
    </rPh>
    <rPh sb="22" eb="24">
      <t>ショウライ</t>
    </rPh>
    <rPh sb="24" eb="25">
      <t>ブン</t>
    </rPh>
    <rPh sb="26" eb="27">
      <t>フク</t>
    </rPh>
    <rPh sb="29" eb="31">
      <t>カクテイ</t>
    </rPh>
    <phoneticPr fontId="7"/>
  </si>
  <si>
    <t>※２　今後の税率等は、変更される可能性があります。詳しくは、最寄りの税務署等にお問合せください。</t>
    <rPh sb="3" eb="5">
      <t>コンゴ</t>
    </rPh>
    <rPh sb="6" eb="8">
      <t>ゼイリツ</t>
    </rPh>
    <rPh sb="8" eb="9">
      <t>トウ</t>
    </rPh>
    <rPh sb="11" eb="13">
      <t>ヘンコウ</t>
    </rPh>
    <rPh sb="16" eb="19">
      <t>カノウセイ</t>
    </rPh>
    <rPh sb="25" eb="26">
      <t>クワ</t>
    </rPh>
    <rPh sb="30" eb="32">
      <t>モヨ</t>
    </rPh>
    <rPh sb="34" eb="37">
      <t>ゼイムショ</t>
    </rPh>
    <rPh sb="37" eb="38">
      <t>トウ</t>
    </rPh>
    <rPh sb="40" eb="42">
      <t>トイアワ</t>
    </rPh>
    <phoneticPr fontId="7"/>
  </si>
  <si>
    <t>応　募　口　数</t>
    <rPh sb="0" eb="1">
      <t>オウ</t>
    </rPh>
    <rPh sb="2" eb="3">
      <t>ボ</t>
    </rPh>
    <rPh sb="4" eb="5">
      <t>クチ</t>
    </rPh>
    <rPh sb="6" eb="7">
      <t>スウ</t>
    </rPh>
    <phoneticPr fontId="7"/>
  </si>
  <si>
    <t>応　募　金　額</t>
    <rPh sb="0" eb="1">
      <t>オウ</t>
    </rPh>
    <rPh sb="2" eb="3">
      <t>ボ</t>
    </rPh>
    <rPh sb="4" eb="5">
      <t>キン</t>
    </rPh>
    <rPh sb="6" eb="7">
      <t>ガク</t>
    </rPh>
    <phoneticPr fontId="7"/>
  </si>
  <si>
    <t>　満期まで毎年１回定期的にご指定いただいた口座に、マンションすまい・る債の利息をお振り込みします。</t>
    <rPh sb="1" eb="3">
      <t>マンキ</t>
    </rPh>
    <rPh sb="5" eb="7">
      <t>マイトシ</t>
    </rPh>
    <rPh sb="8" eb="9">
      <t>カイ</t>
    </rPh>
    <rPh sb="9" eb="12">
      <t>テイキテキ</t>
    </rPh>
    <rPh sb="14" eb="16">
      <t>シテイ</t>
    </rPh>
    <rPh sb="21" eb="23">
      <t>コウザ</t>
    </rPh>
    <rPh sb="35" eb="36">
      <t>サイ</t>
    </rPh>
    <rPh sb="37" eb="39">
      <t>リソク</t>
    </rPh>
    <rPh sb="41" eb="42">
      <t>フ</t>
    </rPh>
    <rPh sb="43" eb="44">
      <t>コ</t>
    </rPh>
    <phoneticPr fontId="7"/>
  </si>
  <si>
    <t>（管理事務室・管理事務所を送付先とすることはできません。）</t>
    <rPh sb="1" eb="3">
      <t>カンリ</t>
    </rPh>
    <rPh sb="3" eb="6">
      <t>ジムシツ</t>
    </rPh>
    <rPh sb="7" eb="9">
      <t>カンリ</t>
    </rPh>
    <rPh sb="9" eb="12">
      <t>ジムショ</t>
    </rPh>
    <rPh sb="13" eb="16">
      <t>ソウフサキ</t>
    </rPh>
    <phoneticPr fontId="7"/>
  </si>
  <si>
    <t>送付先指定関係
（管理事務室・管理事務所を送付先とすることはできません。）</t>
    <rPh sb="0" eb="3">
      <t>ソウフサキ</t>
    </rPh>
    <rPh sb="3" eb="5">
      <t>シテイ</t>
    </rPh>
    <rPh sb="5" eb="7">
      <t>カンケイ</t>
    </rPh>
    <rPh sb="10" eb="12">
      <t>カンリ</t>
    </rPh>
    <rPh sb="12" eb="15">
      <t>ジムシツ</t>
    </rPh>
    <rPh sb="16" eb="18">
      <t>カンリ</t>
    </rPh>
    <rPh sb="18" eb="21">
      <t>ジムショ</t>
    </rPh>
    <rPh sb="22" eb="25">
      <t>ソウフサキ</t>
    </rPh>
    <phoneticPr fontId="7"/>
  </si>
  <si>
    <t xml:space="preserve"> ←「姓名」の間にスペース（半角）を入力のうえ、20文字以下で入力願います。</t>
    <rPh sb="3" eb="5">
      <t>セイメイ</t>
    </rPh>
    <rPh sb="7" eb="8">
      <t>アイダ</t>
    </rPh>
    <rPh sb="14" eb="16">
      <t>ハンカク</t>
    </rPh>
    <rPh sb="18" eb="20">
      <t>ニュウリョク</t>
    </rPh>
    <rPh sb="26" eb="28">
      <t>モジ</t>
    </rPh>
    <rPh sb="28" eb="30">
      <t>イカ</t>
    </rPh>
    <rPh sb="31" eb="33">
      <t>ニュウリョク</t>
    </rPh>
    <rPh sb="33" eb="34">
      <t>ネガ</t>
    </rPh>
    <phoneticPr fontId="7"/>
  </si>
  <si>
    <t>本ツールの入力方法やご注意点に関するご案内</t>
    <rPh sb="0" eb="1">
      <t>ホン</t>
    </rPh>
    <rPh sb="5" eb="7">
      <t>ニュウリョク</t>
    </rPh>
    <rPh sb="7" eb="9">
      <t>ホウホウ</t>
    </rPh>
    <rPh sb="11" eb="13">
      <t>チュウイ</t>
    </rPh>
    <rPh sb="13" eb="14">
      <t>テン</t>
    </rPh>
    <rPh sb="15" eb="16">
      <t>カン</t>
    </rPh>
    <rPh sb="19" eb="21">
      <t>アンナイ</t>
    </rPh>
    <phoneticPr fontId="7"/>
  </si>
  <si>
    <t>１　入力方法</t>
    <rPh sb="2" eb="4">
      <t>ニュウリョク</t>
    </rPh>
    <rPh sb="4" eb="6">
      <t>ホウホウ</t>
    </rPh>
    <phoneticPr fontId="7"/>
  </si>
  <si>
    <t>　　入力セルの色分けは次のとおりです。</t>
    <rPh sb="2" eb="4">
      <t>ニュウリョク</t>
    </rPh>
    <rPh sb="7" eb="9">
      <t>イロワ</t>
    </rPh>
    <rPh sb="11" eb="12">
      <t>ツギ</t>
    </rPh>
    <phoneticPr fontId="7"/>
  </si>
  <si>
    <t>２　ご注意点</t>
    <rPh sb="3" eb="5">
      <t>チュウイ</t>
    </rPh>
    <rPh sb="5" eb="6">
      <t>テン</t>
    </rPh>
    <phoneticPr fontId="7"/>
  </si>
  <si>
    <r>
      <t>＜郵送先＞　〒１１２－８５７０
　　　　　　東京都文京区後楽１丁目４番１０号
　　　　　　住宅金融支援機構住宅債券事務センター</t>
    </r>
    <r>
      <rPr>
        <sz val="8"/>
        <color theme="1"/>
        <rFont val="ＭＳ ゴシック"/>
        <family val="3"/>
        <charset val="128"/>
      </rPr>
      <t xml:space="preserve">
</t>
    </r>
    <r>
      <rPr>
        <sz val="18"/>
        <color theme="1"/>
        <rFont val="ＭＳ ゴシック"/>
        <family val="3"/>
        <charset val="128"/>
      </rPr>
      <t xml:space="preserve">
＜本ツールに関するお問合せ＞　
　０３－５８００－９４７９</t>
    </r>
    <r>
      <rPr>
        <sz val="10"/>
        <color theme="1"/>
        <rFont val="ＭＳ ゴシック"/>
        <family val="3"/>
        <charset val="128"/>
      </rPr>
      <t>（通話料金がかかります。）
　　営業時間　９：００～１７：００（土日、祝日、年末年始は休業）</t>
    </r>
    <rPh sb="1" eb="3">
      <t>ユウソウ</t>
    </rPh>
    <rPh sb="3" eb="4">
      <t>サキ</t>
    </rPh>
    <rPh sb="22" eb="25">
      <t>トウキョウト</t>
    </rPh>
    <rPh sb="25" eb="28">
      <t>ブンキョウク</t>
    </rPh>
    <rPh sb="28" eb="30">
      <t>コウラク</t>
    </rPh>
    <rPh sb="31" eb="33">
      <t>チョウメ</t>
    </rPh>
    <rPh sb="34" eb="35">
      <t>バン</t>
    </rPh>
    <rPh sb="37" eb="38">
      <t>ゴウ</t>
    </rPh>
    <rPh sb="45" eb="47">
      <t>ジュウタク</t>
    </rPh>
    <rPh sb="47" eb="49">
      <t>キンユウ</t>
    </rPh>
    <rPh sb="49" eb="51">
      <t>シエン</t>
    </rPh>
    <rPh sb="51" eb="53">
      <t>キコウ</t>
    </rPh>
    <rPh sb="53" eb="55">
      <t>ジュウタク</t>
    </rPh>
    <rPh sb="55" eb="57">
      <t>サイケン</t>
    </rPh>
    <rPh sb="57" eb="59">
      <t>ジム</t>
    </rPh>
    <rPh sb="66" eb="67">
      <t>ホン</t>
    </rPh>
    <rPh sb="71" eb="72">
      <t>カン</t>
    </rPh>
    <rPh sb="75" eb="77">
      <t>トイアワ</t>
    </rPh>
    <rPh sb="95" eb="97">
      <t>ツウワ</t>
    </rPh>
    <rPh sb="97" eb="99">
      <t>リョウキン</t>
    </rPh>
    <rPh sb="110" eb="112">
      <t>エイギョウ</t>
    </rPh>
    <rPh sb="112" eb="114">
      <t>ジカン</t>
    </rPh>
    <rPh sb="126" eb="128">
      <t>ドニチ</t>
    </rPh>
    <rPh sb="129" eb="131">
      <t>シュクジツ</t>
    </rPh>
    <rPh sb="132" eb="134">
      <t>ネンマツ</t>
    </rPh>
    <rPh sb="134" eb="136">
      <t>ネンシ</t>
    </rPh>
    <rPh sb="137" eb="139">
      <t>キュウギョウ</t>
    </rPh>
    <phoneticPr fontId="7"/>
  </si>
  <si>
    <t>①　「入力シート」の各項目に入力をお願いします。</t>
    <rPh sb="3" eb="5">
      <t>ニュウリョク</t>
    </rPh>
    <rPh sb="10" eb="11">
      <t>カク</t>
    </rPh>
    <rPh sb="11" eb="13">
      <t>コウモク</t>
    </rPh>
    <rPh sb="14" eb="16">
      <t>ニュウリョク</t>
    </rPh>
    <rPh sb="18" eb="19">
      <t>ネガ</t>
    </rPh>
    <phoneticPr fontId="7"/>
  </si>
  <si>
    <t>　　プルダウンリストから選択いただく項目と直接入力いただく項目があります。</t>
    <phoneticPr fontId="7"/>
  </si>
  <si>
    <t>マンションの所在地
（住居表示上の住所）</t>
    <rPh sb="6" eb="9">
      <t>ショザイチ</t>
    </rPh>
    <rPh sb="11" eb="13">
      <t>ジュウキョ</t>
    </rPh>
    <rPh sb="13" eb="16">
      <t>ヒョウジジョウ</t>
    </rPh>
    <rPh sb="17" eb="19">
      <t>ジュウショ</t>
    </rPh>
    <phoneticPr fontId="7"/>
  </si>
  <si>
    <t>←マンションの階数（地下階を含む）を入力してください（複数棟ある場合は、平均の階数（小数点以下四捨五入）を入力してください。）。</t>
    <rPh sb="7" eb="9">
      <t>カイスウ</t>
    </rPh>
    <rPh sb="10" eb="12">
      <t>チカ</t>
    </rPh>
    <rPh sb="12" eb="13">
      <t>カイ</t>
    </rPh>
    <rPh sb="14" eb="15">
      <t>フク</t>
    </rPh>
    <rPh sb="18" eb="20">
      <t>ニュウリョク</t>
    </rPh>
    <rPh sb="27" eb="30">
      <t>フクスウトウ</t>
    </rPh>
    <rPh sb="32" eb="34">
      <t>バアイ</t>
    </rPh>
    <rPh sb="36" eb="38">
      <t>ヘイキン</t>
    </rPh>
    <rPh sb="39" eb="41">
      <t>カイスウ</t>
    </rPh>
    <rPh sb="42" eb="45">
      <t>ショウスウテン</t>
    </rPh>
    <rPh sb="45" eb="47">
      <t>イカ</t>
    </rPh>
    <rPh sb="47" eb="51">
      <t>シシャゴニュウ</t>
    </rPh>
    <rPh sb="53" eb="55">
      <t>ニュウリョク</t>
    </rPh>
    <phoneticPr fontId="7"/>
  </si>
  <si>
    <t>←マンションの全住宅戸数を入力してください（複数棟ある場合は、複数棟全体の住宅戸数を入力してください。）。</t>
    <rPh sb="7" eb="10">
      <t>ゼンジュウタク</t>
    </rPh>
    <rPh sb="10" eb="12">
      <t>コスウ</t>
    </rPh>
    <rPh sb="13" eb="15">
      <t>ニュウリョク</t>
    </rPh>
    <rPh sb="22" eb="25">
      <t>フクスウトウ</t>
    </rPh>
    <rPh sb="27" eb="29">
      <t>バアイ</t>
    </rPh>
    <rPh sb="31" eb="34">
      <t>フクスウトウ</t>
    </rPh>
    <rPh sb="34" eb="36">
      <t>ゼンタイ</t>
    </rPh>
    <rPh sb="37" eb="39">
      <t>ジュウタク</t>
    </rPh>
    <rPh sb="39" eb="41">
      <t>コスウ</t>
    </rPh>
    <rPh sb="42" eb="44">
      <t>ニュウリョク</t>
    </rPh>
    <phoneticPr fontId="7"/>
  </si>
  <si>
    <t>←マンションの入居世帯数を入力してください（複数棟ある場合は、複数棟全体の入居世帯数を入力してください。）。</t>
    <rPh sb="7" eb="9">
      <t>ニュウキョ</t>
    </rPh>
    <rPh sb="9" eb="11">
      <t>セタイ</t>
    </rPh>
    <rPh sb="11" eb="12">
      <t>スウ</t>
    </rPh>
    <rPh sb="13" eb="15">
      <t>ニュウリョク</t>
    </rPh>
    <rPh sb="22" eb="25">
      <t>フクスウトウ</t>
    </rPh>
    <rPh sb="27" eb="29">
      <t>バアイ</t>
    </rPh>
    <rPh sb="31" eb="34">
      <t>フクスウトウ</t>
    </rPh>
    <rPh sb="34" eb="36">
      <t>ゼンタイ</t>
    </rPh>
    <rPh sb="37" eb="39">
      <t>ニュウキョ</t>
    </rPh>
    <rPh sb="39" eb="41">
      <t>セタイ</t>
    </rPh>
    <rPh sb="41" eb="42">
      <t>スウ</t>
    </rPh>
    <rPh sb="43" eb="45">
      <t>ニュウリョク</t>
    </rPh>
    <phoneticPr fontId="7"/>
  </si>
  <si>
    <t>1回あたりの積立希望口数
及び積立希望金額</t>
    <rPh sb="1" eb="2">
      <t>カイ</t>
    </rPh>
    <rPh sb="6" eb="8">
      <t>ツミタテ</t>
    </rPh>
    <rPh sb="8" eb="10">
      <t>キボウ</t>
    </rPh>
    <rPh sb="10" eb="12">
      <t>クチスウ</t>
    </rPh>
    <rPh sb="13" eb="14">
      <t>オヨ</t>
    </rPh>
    <rPh sb="15" eb="17">
      <t>ツミタテ</t>
    </rPh>
    <rPh sb="17" eb="19">
      <t>キボウ</t>
    </rPh>
    <rPh sb="19" eb="21">
      <t>キンガク</t>
    </rPh>
    <phoneticPr fontId="7"/>
  </si>
  <si>
    <t>ｱ．１年あたりの修繕積立金額の範囲内で積み立てる</t>
    <rPh sb="3" eb="4">
      <t>ネン</t>
    </rPh>
    <rPh sb="8" eb="10">
      <t>シュウゼン</t>
    </rPh>
    <rPh sb="10" eb="13">
      <t>ツミタテキン</t>
    </rPh>
    <rPh sb="13" eb="14">
      <t>ガク</t>
    </rPh>
    <rPh sb="15" eb="18">
      <t>ハンイナイ</t>
    </rPh>
    <rPh sb="19" eb="20">
      <t>ツ</t>
    </rPh>
    <rPh sb="21" eb="22">
      <t>タ</t>
    </rPh>
    <phoneticPr fontId="7"/>
  </si>
  <si>
    <t>ｲ．１年あたりの修繕積立金額の範囲を超えて積み立てる</t>
    <rPh sb="3" eb="4">
      <t>ネン</t>
    </rPh>
    <rPh sb="8" eb="10">
      <t>シュウゼン</t>
    </rPh>
    <rPh sb="10" eb="13">
      <t>ツミタテキン</t>
    </rPh>
    <rPh sb="13" eb="14">
      <t>ガク</t>
    </rPh>
    <rPh sb="15" eb="17">
      <t>ハンイ</t>
    </rPh>
    <rPh sb="18" eb="19">
      <t>コ</t>
    </rPh>
    <rPh sb="21" eb="22">
      <t>ツ</t>
    </rPh>
    <rPh sb="23" eb="24">
      <t>タ</t>
    </rPh>
    <phoneticPr fontId="7"/>
  </si>
  <si>
    <r>
      <rPr>
        <sz val="10"/>
        <rFont val="ＭＳ 明朝"/>
        <family val="1"/>
        <charset val="128"/>
      </rPr>
      <t>１回あたりの積立希望口数
及び積立希望金額</t>
    </r>
    <r>
      <rPr>
        <sz val="6"/>
        <rFont val="ＭＳ 明朝"/>
        <family val="1"/>
        <charset val="128"/>
      </rPr>
      <t xml:space="preserve">
（既に積立てを行っている管理組合は今回応募
する口数及び金額のみ記入してください）</t>
    </r>
    <rPh sb="1" eb="2">
      <t>カイ</t>
    </rPh>
    <rPh sb="6" eb="8">
      <t>ツミタテ</t>
    </rPh>
    <rPh sb="8" eb="10">
      <t>キボウ</t>
    </rPh>
    <rPh sb="10" eb="12">
      <t>クチスウ</t>
    </rPh>
    <rPh sb="13" eb="14">
      <t>オヨ</t>
    </rPh>
    <rPh sb="15" eb="17">
      <t>ツミタテ</t>
    </rPh>
    <rPh sb="17" eb="19">
      <t>キボウ</t>
    </rPh>
    <rPh sb="19" eb="21">
      <t>キンガク</t>
    </rPh>
    <rPh sb="23" eb="24">
      <t>スデ</t>
    </rPh>
    <rPh sb="25" eb="27">
      <t>ツミタテ</t>
    </rPh>
    <rPh sb="29" eb="30">
      <t>オコナ</t>
    </rPh>
    <rPh sb="34" eb="36">
      <t>カンリ</t>
    </rPh>
    <rPh sb="36" eb="38">
      <t>クミアイ</t>
    </rPh>
    <rPh sb="39" eb="41">
      <t>コンカイ</t>
    </rPh>
    <rPh sb="41" eb="43">
      <t>オウボ</t>
    </rPh>
    <rPh sb="46" eb="48">
      <t>クチスウ</t>
    </rPh>
    <rPh sb="48" eb="49">
      <t>オヨ</t>
    </rPh>
    <rPh sb="50" eb="52">
      <t>キンガク</t>
    </rPh>
    <rPh sb="54" eb="56">
      <t>キニュウ</t>
    </rPh>
    <phoneticPr fontId="7"/>
  </si>
  <si>
    <t>←プルダウンから選択してください。</t>
    <rPh sb="8" eb="10">
      <t>センタク</t>
    </rPh>
    <phoneticPr fontId="7"/>
  </si>
  <si>
    <t>←80文字以下で入力願います。</t>
    <rPh sb="3" eb="5">
      <t>モジ</t>
    </rPh>
    <rPh sb="5" eb="7">
      <t>イカ</t>
    </rPh>
    <rPh sb="8" eb="10">
      <t>ニュウリョク</t>
    </rPh>
    <rPh sb="10" eb="11">
      <t>ネガ</t>
    </rPh>
    <phoneticPr fontId="7"/>
  </si>
  <si>
    <t>←40文字以下で入力願います。</t>
    <rPh sb="3" eb="5">
      <t>モジ</t>
    </rPh>
    <rPh sb="5" eb="7">
      <t>イカ</t>
    </rPh>
    <rPh sb="8" eb="10">
      <t>ニュウリョク</t>
    </rPh>
    <rPh sb="10" eb="11">
      <t>ネガ</t>
    </rPh>
    <phoneticPr fontId="7"/>
  </si>
  <si>
    <t>←23文字以下で入力願います。</t>
    <rPh sb="3" eb="5">
      <t>モジ</t>
    </rPh>
    <rPh sb="5" eb="7">
      <t>イカ</t>
    </rPh>
    <rPh sb="8" eb="10">
      <t>ニュウリョク</t>
    </rPh>
    <rPh sb="10" eb="11">
      <t>ネガ</t>
    </rPh>
    <phoneticPr fontId="7"/>
  </si>
  <si>
    <t>←プルダウンから選択してください（２つ上の選択欄で「1.」を選択した場合のみ）。</t>
    <rPh sb="8" eb="10">
      <t>センタク</t>
    </rPh>
    <rPh sb="19" eb="20">
      <t>ウエ</t>
    </rPh>
    <rPh sb="21" eb="23">
      <t>センタク</t>
    </rPh>
    <rPh sb="23" eb="24">
      <t>ラン</t>
    </rPh>
    <rPh sb="30" eb="32">
      <t>センタク</t>
    </rPh>
    <rPh sb="34" eb="36">
      <t>バアイ</t>
    </rPh>
    <phoneticPr fontId="7"/>
  </si>
  <si>
    <t>←プルダウンから選択してください（３つ上の選択欄で「1.」を選択した場合のみ）。</t>
    <rPh sb="8" eb="10">
      <t>センタク</t>
    </rPh>
    <rPh sb="19" eb="20">
      <t>ウエ</t>
    </rPh>
    <rPh sb="21" eb="23">
      <t>センタク</t>
    </rPh>
    <rPh sb="23" eb="24">
      <t>ラン</t>
    </rPh>
    <rPh sb="30" eb="32">
      <t>センタク</t>
    </rPh>
    <rPh sb="34" eb="36">
      <t>バアイ</t>
    </rPh>
    <phoneticPr fontId="7"/>
  </si>
  <si>
    <t>←マンションの棟数を入力してください。</t>
    <rPh sb="7" eb="9">
      <t>トウスウ</t>
    </rPh>
    <rPh sb="10" eb="12">
      <t>ニュウリョク</t>
    </rPh>
    <phoneticPr fontId="7"/>
  </si>
  <si>
    <t>←「元号」はプルダウンから選択してください。</t>
    <rPh sb="2" eb="4">
      <t>ゲンゴウ</t>
    </rPh>
    <rPh sb="13" eb="15">
      <t>センタク</t>
    </rPh>
    <phoneticPr fontId="7"/>
  </si>
  <si>
    <t>←プルダウンから選択してください（１つまたは２つ）。</t>
    <rPh sb="8" eb="10">
      <t>センタク</t>
    </rPh>
    <phoneticPr fontId="7"/>
  </si>
  <si>
    <t>←1口50万円として自動計算します。</t>
    <rPh sb="2" eb="3">
      <t>クチ</t>
    </rPh>
    <rPh sb="5" eb="7">
      <t>マンエン</t>
    </rPh>
    <rPh sb="10" eb="12">
      <t>ジドウ</t>
    </rPh>
    <rPh sb="12" eb="14">
      <t>ケイサン</t>
    </rPh>
    <phoneticPr fontId="7"/>
  </si>
  <si>
    <t xml:space="preserve"> ←「姓名」の間にスペース（全角）を入力のうえ、15文字以下で入力願います。</t>
    <rPh sb="3" eb="5">
      <t>セイメイ</t>
    </rPh>
    <rPh sb="7" eb="8">
      <t>アイダ</t>
    </rPh>
    <rPh sb="14" eb="16">
      <t>ゼンカク</t>
    </rPh>
    <rPh sb="18" eb="20">
      <t>ニュウリョク</t>
    </rPh>
    <rPh sb="26" eb="28">
      <t>モジ</t>
    </rPh>
    <rPh sb="28" eb="30">
      <t>イカ</t>
    </rPh>
    <rPh sb="31" eb="33">
      <t>ニュウリョク</t>
    </rPh>
    <rPh sb="33" eb="34">
      <t>ネガ</t>
    </rPh>
    <phoneticPr fontId="7"/>
  </si>
  <si>
    <t>必ず入力いただく項目です。</t>
    <rPh sb="0" eb="1">
      <t>カナラ</t>
    </rPh>
    <rPh sb="2" eb="4">
      <t>ニュウリョク</t>
    </rPh>
    <rPh sb="8" eb="10">
      <t>コウモク</t>
    </rPh>
    <phoneticPr fontId="7"/>
  </si>
  <si>
    <t>当てはまる場合のみ入力いただく項目です。</t>
    <rPh sb="0" eb="1">
      <t>ア</t>
    </rPh>
    <rPh sb="5" eb="7">
      <t>バアイ</t>
    </rPh>
    <rPh sb="9" eb="11">
      <t>ニュウリョク</t>
    </rPh>
    <rPh sb="15" eb="17">
      <t>コウモク</t>
    </rPh>
    <phoneticPr fontId="7"/>
  </si>
  <si>
    <t>入力不要です。</t>
    <rPh sb="0" eb="2">
      <t>ニュウリョク</t>
    </rPh>
    <rPh sb="2" eb="4">
      <t>フヨウ</t>
    </rPh>
    <phoneticPr fontId="7"/>
  </si>
  <si>
    <t>上記以外のご注意点
○本ツールは、『住宅金融支援機構「マンションすまい・る債」積立申込書兼送付先指定依頼書（以下「積立
　申込書」といいます。）』作成のためのサポートツールです。本ツールは、積立申込書の完全性を保証する
　ものではありませんので、積立申込書提出に当たっては、貴組合で十分内容のチェックをお願いします。
○独立行政法人住宅金融支援機構は、因果関係の有無にかかわらず、本ツールの使用により発生した損害、
　逸失利益等一切の不利益について責任を負いません。</t>
    <rPh sb="0" eb="2">
      <t>ジョウキ</t>
    </rPh>
    <rPh sb="2" eb="4">
      <t>イガイ</t>
    </rPh>
    <rPh sb="6" eb="8">
      <t>チュウイ</t>
    </rPh>
    <rPh sb="8" eb="9">
      <t>テン</t>
    </rPh>
    <rPh sb="11" eb="12">
      <t>ホン</t>
    </rPh>
    <rPh sb="18" eb="20">
      <t>ジュウタク</t>
    </rPh>
    <rPh sb="20" eb="22">
      <t>キンユウ</t>
    </rPh>
    <rPh sb="22" eb="24">
      <t>シエン</t>
    </rPh>
    <rPh sb="24" eb="26">
      <t>キコウ</t>
    </rPh>
    <rPh sb="37" eb="38">
      <t>サイ</t>
    </rPh>
    <rPh sb="39" eb="41">
      <t>ツミタテ</t>
    </rPh>
    <rPh sb="41" eb="44">
      <t>モウシコミショ</t>
    </rPh>
    <rPh sb="44" eb="45">
      <t>ケン</t>
    </rPh>
    <rPh sb="45" eb="48">
      <t>ソウフサキ</t>
    </rPh>
    <rPh sb="48" eb="50">
      <t>シテイ</t>
    </rPh>
    <rPh sb="50" eb="53">
      <t>イライショ</t>
    </rPh>
    <rPh sb="54" eb="56">
      <t>イカ</t>
    </rPh>
    <rPh sb="57" eb="59">
      <t>ツミタテ</t>
    </rPh>
    <rPh sb="61" eb="64">
      <t>モウシコミショ</t>
    </rPh>
    <rPh sb="73" eb="75">
      <t>サクセイ</t>
    </rPh>
    <rPh sb="89" eb="90">
      <t>ホン</t>
    </rPh>
    <rPh sb="95" eb="97">
      <t>ツミタテ</t>
    </rPh>
    <rPh sb="97" eb="100">
      <t>モウシコミショ</t>
    </rPh>
    <rPh sb="101" eb="104">
      <t>カンゼンセイ</t>
    </rPh>
    <rPh sb="105" eb="107">
      <t>ホショウ</t>
    </rPh>
    <rPh sb="123" eb="125">
      <t>ツミタテ</t>
    </rPh>
    <rPh sb="125" eb="128">
      <t>モウシコミショ</t>
    </rPh>
    <rPh sb="128" eb="130">
      <t>テイシュツ</t>
    </rPh>
    <rPh sb="131" eb="132">
      <t>ア</t>
    </rPh>
    <rPh sb="137" eb="138">
      <t>キ</t>
    </rPh>
    <rPh sb="138" eb="140">
      <t>クミアイ</t>
    </rPh>
    <rPh sb="141" eb="143">
      <t>ジュウブン</t>
    </rPh>
    <rPh sb="143" eb="145">
      <t>ナイヨウ</t>
    </rPh>
    <rPh sb="152" eb="153">
      <t>ネガ</t>
    </rPh>
    <rPh sb="160" eb="162">
      <t>ドクリツ</t>
    </rPh>
    <rPh sb="162" eb="164">
      <t>ギョウセイ</t>
    </rPh>
    <rPh sb="164" eb="166">
      <t>ホウジン</t>
    </rPh>
    <rPh sb="166" eb="168">
      <t>ジュウタク</t>
    </rPh>
    <rPh sb="168" eb="170">
      <t>キンユウ</t>
    </rPh>
    <rPh sb="170" eb="172">
      <t>シエン</t>
    </rPh>
    <rPh sb="172" eb="174">
      <t>キコウ</t>
    </rPh>
    <rPh sb="176" eb="178">
      <t>インガ</t>
    </rPh>
    <rPh sb="178" eb="180">
      <t>カンケイ</t>
    </rPh>
    <rPh sb="181" eb="183">
      <t>ウム</t>
    </rPh>
    <rPh sb="190" eb="191">
      <t>ホン</t>
    </rPh>
    <rPh sb="195" eb="197">
      <t>シヨウ</t>
    </rPh>
    <rPh sb="200" eb="202">
      <t>ハッセイ</t>
    </rPh>
    <rPh sb="204" eb="206">
      <t>ソンガイ</t>
    </rPh>
    <rPh sb="209" eb="211">
      <t>イッシツ</t>
    </rPh>
    <rPh sb="211" eb="213">
      <t>リエキ</t>
    </rPh>
    <rPh sb="213" eb="214">
      <t>トウ</t>
    </rPh>
    <rPh sb="214" eb="216">
      <t>イッサイ</t>
    </rPh>
    <rPh sb="217" eb="220">
      <t>フリエキ</t>
    </rPh>
    <rPh sb="224" eb="226">
      <t>セキニン</t>
    </rPh>
    <rPh sb="227" eb="228">
      <t>オ</t>
    </rPh>
    <phoneticPr fontId="7"/>
  </si>
  <si>
    <t>現在の税率）相当額を差し引いてお支払いします（満期日後の利息は付きません。）。</t>
    <rPh sb="0" eb="2">
      <t>ゲンザイ</t>
    </rPh>
    <rPh sb="3" eb="5">
      <t>ゼイリツ</t>
    </rPh>
    <rPh sb="6" eb="9">
      <t>ソウトウガク</t>
    </rPh>
    <rPh sb="10" eb="11">
      <t>サ</t>
    </rPh>
    <rPh sb="12" eb="13">
      <t>ヒ</t>
    </rPh>
    <rPh sb="16" eb="18">
      <t>シハラ</t>
    </rPh>
    <rPh sb="23" eb="26">
      <t>マンキビ</t>
    </rPh>
    <rPh sb="26" eb="27">
      <t>ゴ</t>
    </rPh>
    <rPh sb="28" eb="30">
      <t>リソク</t>
    </rPh>
    <rPh sb="31" eb="32">
      <t>ツ</t>
    </rPh>
    <phoneticPr fontId="7"/>
  </si>
  <si>
    <t>←郵便番号（上３桁）から自動表示されます。
   自動表示される都道府県名が異なる場合は、お手数ですが、直接入力願います。</t>
    <rPh sb="1" eb="3">
      <t>ユウビン</t>
    </rPh>
    <rPh sb="3" eb="5">
      <t>バンゴウ</t>
    </rPh>
    <rPh sb="6" eb="7">
      <t>カミ</t>
    </rPh>
    <rPh sb="8" eb="9">
      <t>ケタ</t>
    </rPh>
    <rPh sb="12" eb="14">
      <t>ジドウ</t>
    </rPh>
    <rPh sb="14" eb="16">
      <t>ヒョウジ</t>
    </rPh>
    <rPh sb="25" eb="27">
      <t>ジドウ</t>
    </rPh>
    <rPh sb="27" eb="29">
      <t>ヒョウジ</t>
    </rPh>
    <rPh sb="32" eb="36">
      <t>トドウフケン</t>
    </rPh>
    <rPh sb="36" eb="37">
      <t>メイ</t>
    </rPh>
    <rPh sb="38" eb="39">
      <t>コト</t>
    </rPh>
    <rPh sb="41" eb="43">
      <t>バアイ</t>
    </rPh>
    <rPh sb="46" eb="48">
      <t>テスウ</t>
    </rPh>
    <rPh sb="52" eb="54">
      <t>チョクセツ</t>
    </rPh>
    <rPh sb="54" eb="56">
      <t>ニュウリョク</t>
    </rPh>
    <rPh sb="56" eb="57">
      <t>ネガ</t>
    </rPh>
    <phoneticPr fontId="7"/>
  </si>
  <si>
    <t>ｸ．過去に積み立てた実績がある</t>
    <rPh sb="2" eb="4">
      <t>カコ</t>
    </rPh>
    <rPh sb="5" eb="6">
      <t>ツ</t>
    </rPh>
    <rPh sb="7" eb="8">
      <t>タ</t>
    </rPh>
    <rPh sb="10" eb="12">
      <t>ジッセキ</t>
    </rPh>
    <phoneticPr fontId="7"/>
  </si>
  <si>
    <t>ｹ．その他</t>
    <rPh sb="4" eb="5">
      <t>タ</t>
    </rPh>
    <phoneticPr fontId="7"/>
  </si>
  <si>
    <t>マンション管理組合名</t>
    <rPh sb="5" eb="7">
      <t>カンリ</t>
    </rPh>
    <rPh sb="7" eb="9">
      <t>クミアイ</t>
    </rPh>
    <rPh sb="9" eb="10">
      <t>メイ</t>
    </rPh>
    <phoneticPr fontId="65"/>
  </si>
  <si>
    <t>問合せ先名称（管理会社・管理事務室等）</t>
    <rPh sb="0" eb="2">
      <t>トイアワ</t>
    </rPh>
    <rPh sb="3" eb="4">
      <t>サキ</t>
    </rPh>
    <rPh sb="4" eb="6">
      <t>メイショウ</t>
    </rPh>
    <phoneticPr fontId="65"/>
  </si>
  <si>
    <t>住所</t>
    <rPh sb="0" eb="2">
      <t>ジュウショ</t>
    </rPh>
    <phoneticPr fontId="65"/>
  </si>
  <si>
    <t>電話番号</t>
    <rPh sb="0" eb="2">
      <t>デンワ</t>
    </rPh>
    <rPh sb="2" eb="4">
      <t>バンゴウ</t>
    </rPh>
    <phoneticPr fontId="65"/>
  </si>
  <si>
    <t>東
京
都
文
京
区
後
楽
１
丁
目
４
番
10
号</t>
    <phoneticPr fontId="65"/>
  </si>
  <si>
    <t>（※）代表者以外の方が問合せ先となる場合のみご記入ください。</t>
    <phoneticPr fontId="65"/>
  </si>
  <si>
    <t>次回大規模修繕工事の予定時期</t>
    <rPh sb="0" eb="2">
      <t>ジカイ</t>
    </rPh>
    <rPh sb="2" eb="5">
      <t>ダイキボ</t>
    </rPh>
    <rPh sb="5" eb="7">
      <t>シュウゼン</t>
    </rPh>
    <rPh sb="7" eb="9">
      <t>コウジ</t>
    </rPh>
    <rPh sb="10" eb="12">
      <t>ヨテイ</t>
    </rPh>
    <rPh sb="12" eb="14">
      <t>ジキ</t>
    </rPh>
    <phoneticPr fontId="7"/>
  </si>
  <si>
    <t>文京区</t>
    <rPh sb="0" eb="3">
      <t>ブンキョウク</t>
    </rPh>
    <phoneticPr fontId="7"/>
  </si>
  <si>
    <t>8049</t>
    <phoneticPr fontId="7"/>
  </si>
  <si>
    <t>1.機構作成の所定の封筒</t>
    <rPh sb="2" eb="4">
      <t>キコウ</t>
    </rPh>
    <rPh sb="4" eb="6">
      <t>サクセイ</t>
    </rPh>
    <rPh sb="7" eb="9">
      <t>ショテイ</t>
    </rPh>
    <rPh sb="10" eb="12">
      <t>フウトウ</t>
    </rPh>
    <phoneticPr fontId="7"/>
  </si>
  <si>
    <t>応募書類送付時に使用する封筒</t>
    <rPh sb="0" eb="2">
      <t>オウボ</t>
    </rPh>
    <rPh sb="2" eb="4">
      <t>ショルイ</t>
    </rPh>
    <rPh sb="4" eb="6">
      <t>ソウフ</t>
    </rPh>
    <rPh sb="6" eb="7">
      <t>ジ</t>
    </rPh>
    <rPh sb="8" eb="10">
      <t>シヨウ</t>
    </rPh>
    <rPh sb="12" eb="14">
      <t>フウトウ</t>
    </rPh>
    <phoneticPr fontId="7"/>
  </si>
  <si>
    <t>大阪市</t>
    <rPh sb="0" eb="3">
      <t>オオサカシ</t>
    </rPh>
    <phoneticPr fontId="7"/>
  </si>
  <si>
    <t>機構　次郎</t>
    <rPh sb="0" eb="2">
      <t>キコウ</t>
    </rPh>
    <rPh sb="3" eb="5">
      <t>ジロウ</t>
    </rPh>
    <phoneticPr fontId="7"/>
  </si>
  <si>
    <t>9266</t>
    <phoneticPr fontId="7"/>
  </si>
  <si>
    <r>
      <t xml:space="preserve">この書類に関する問合せ先
</t>
    </r>
    <r>
      <rPr>
        <b/>
        <sz val="10"/>
        <color theme="0"/>
        <rFont val="ＭＳ Ｐゴシック"/>
        <family val="3"/>
        <charset val="128"/>
      </rPr>
      <t>（書類に不備があった場合等の連絡先）</t>
    </r>
    <rPh sb="2" eb="4">
      <t>ショルイ</t>
    </rPh>
    <rPh sb="5" eb="6">
      <t>カン</t>
    </rPh>
    <rPh sb="8" eb="10">
      <t>トイアワ</t>
    </rPh>
    <rPh sb="11" eb="12">
      <t>サキ</t>
    </rPh>
    <rPh sb="14" eb="16">
      <t>ショルイ</t>
    </rPh>
    <rPh sb="17" eb="19">
      <t>フビ</t>
    </rPh>
    <rPh sb="23" eb="25">
      <t>バアイ</t>
    </rPh>
    <rPh sb="25" eb="26">
      <t>トウ</t>
    </rPh>
    <rPh sb="27" eb="30">
      <t>レンラクサキ</t>
    </rPh>
    <phoneticPr fontId="65"/>
  </si>
  <si>
    <t>ご郵送に関しては、「簡易書留郵便」等により確実に送付していただく方法をお勧めします。
期限に余裕をもってご送付くださいますようお願いします。</t>
    <phoneticPr fontId="7"/>
  </si>
  <si>
    <t>住宅金融支援機構</t>
    <rPh sb="0" eb="2">
      <t>ジュウタク</t>
    </rPh>
    <rPh sb="2" eb="4">
      <t>キンユウ</t>
    </rPh>
    <rPh sb="4" eb="6">
      <t>シエン</t>
    </rPh>
    <rPh sb="6" eb="8">
      <t>キコウ</t>
    </rPh>
    <phoneticPr fontId="7"/>
  </si>
  <si>
    <t>郵便切手
を貼付して
ください</t>
    <rPh sb="0" eb="2">
      <t>ユウビン</t>
    </rPh>
    <rPh sb="2" eb="4">
      <t>キッテ</t>
    </rPh>
    <rPh sb="6" eb="8">
      <t>チョウフ</t>
    </rPh>
    <phoneticPr fontId="7"/>
  </si>
  <si>
    <t>（宛先兼チェックリスト）</t>
    <rPh sb="1" eb="3">
      <t>アテサキ</t>
    </rPh>
    <rPh sb="3" eb="4">
      <t>ケン</t>
    </rPh>
    <phoneticPr fontId="7"/>
  </si>
  <si>
    <t>マンションすまい・る債</t>
    <rPh sb="10" eb="11">
      <t>サイ</t>
    </rPh>
    <phoneticPr fontId="7"/>
  </si>
  <si>
    <t>応募書類在中</t>
    <rPh sb="0" eb="2">
      <t>オウボ</t>
    </rPh>
    <rPh sb="2" eb="4">
      <t>ショルイ</t>
    </rPh>
    <rPh sb="4" eb="6">
      <t>ザイチュウ</t>
    </rPh>
    <phoneticPr fontId="7"/>
  </si>
  <si>
    <t>←管理会社がない場合は管理組合事務室等を入力願います。23文字以下で入力願います。</t>
    <rPh sb="1" eb="3">
      <t>カンリ</t>
    </rPh>
    <rPh sb="3" eb="5">
      <t>カイシャ</t>
    </rPh>
    <rPh sb="8" eb="10">
      <t>バアイ</t>
    </rPh>
    <rPh sb="11" eb="13">
      <t>カンリ</t>
    </rPh>
    <rPh sb="13" eb="15">
      <t>クミアイ</t>
    </rPh>
    <rPh sb="15" eb="18">
      <t>ジムシツ</t>
    </rPh>
    <rPh sb="18" eb="19">
      <t>トウ</t>
    </rPh>
    <rPh sb="20" eb="22">
      <t>ニュウリョク</t>
    </rPh>
    <rPh sb="22" eb="23">
      <t>ネガ</t>
    </rPh>
    <rPh sb="29" eb="31">
      <t>モジ</t>
    </rPh>
    <rPh sb="31" eb="33">
      <t>イカ</t>
    </rPh>
    <rPh sb="34" eb="36">
      <t>ニュウリョク</t>
    </rPh>
    <rPh sb="36" eb="37">
      <t>ネガ</t>
    </rPh>
    <phoneticPr fontId="7"/>
  </si>
  <si>
    <t>←15文字以下で入力願います。</t>
    <rPh sb="3" eb="5">
      <t>モジ</t>
    </rPh>
    <rPh sb="5" eb="7">
      <t>イカ</t>
    </rPh>
    <rPh sb="8" eb="10">
      <t>ニュウリョク</t>
    </rPh>
    <rPh sb="10" eb="11">
      <t>ネガ</t>
    </rPh>
    <phoneticPr fontId="7"/>
  </si>
  <si>
    <t xml:space="preserve"> ←「姓名」の間にスペース（全角）を入力願います。8文字以下で入力願います。</t>
    <rPh sb="3" eb="5">
      <t>セイメイ</t>
    </rPh>
    <rPh sb="7" eb="8">
      <t>アイダ</t>
    </rPh>
    <rPh sb="14" eb="16">
      <t>ゼンカク</t>
    </rPh>
    <rPh sb="18" eb="20">
      <t>ニュウリョク</t>
    </rPh>
    <rPh sb="20" eb="21">
      <t>ネガ</t>
    </rPh>
    <rPh sb="26" eb="28">
      <t>モジ</t>
    </rPh>
    <rPh sb="28" eb="30">
      <t>イカ</t>
    </rPh>
    <rPh sb="31" eb="33">
      <t>ニュウリョク</t>
    </rPh>
    <rPh sb="33" eb="34">
      <t>ネガ</t>
    </rPh>
    <phoneticPr fontId="7"/>
  </si>
  <si>
    <t>←以下の項目は、ひとつ上の選択欄で「2.」を選択した場合のみ入力願います。23文字以下で入力願います。</t>
    <rPh sb="1" eb="3">
      <t>イカ</t>
    </rPh>
    <rPh sb="4" eb="6">
      <t>コウモク</t>
    </rPh>
    <rPh sb="11" eb="12">
      <t>ウエ</t>
    </rPh>
    <rPh sb="13" eb="15">
      <t>センタク</t>
    </rPh>
    <rPh sb="15" eb="16">
      <t>ラン</t>
    </rPh>
    <rPh sb="22" eb="24">
      <t>センタク</t>
    </rPh>
    <rPh sb="26" eb="28">
      <t>バアイ</t>
    </rPh>
    <rPh sb="30" eb="32">
      <t>ニュウリョク</t>
    </rPh>
    <rPh sb="32" eb="33">
      <t>ネガ</t>
    </rPh>
    <rPh sb="39" eb="41">
      <t>モジ</t>
    </rPh>
    <rPh sb="41" eb="43">
      <t>イカ</t>
    </rPh>
    <rPh sb="44" eb="46">
      <t>ニュウリョク</t>
    </rPh>
    <rPh sb="46" eb="47">
      <t>ネガ</t>
    </rPh>
    <phoneticPr fontId="7"/>
  </si>
  <si>
    <t xml:space="preserve"> ←「姓名」の間にスペース（全角）を入力願います。15文字以下で入力願います。</t>
    <rPh sb="3" eb="5">
      <t>セイメイ</t>
    </rPh>
    <rPh sb="7" eb="8">
      <t>アイダ</t>
    </rPh>
    <rPh sb="14" eb="16">
      <t>ゼンカク</t>
    </rPh>
    <rPh sb="18" eb="20">
      <t>ニュウリョク</t>
    </rPh>
    <rPh sb="20" eb="21">
      <t>ネガ</t>
    </rPh>
    <rPh sb="27" eb="29">
      <t>モジ</t>
    </rPh>
    <rPh sb="29" eb="31">
      <t>イカ</t>
    </rPh>
    <rPh sb="32" eb="34">
      <t>ニュウリョク</t>
    </rPh>
    <rPh sb="34" eb="35">
      <t>ネガ</t>
    </rPh>
    <phoneticPr fontId="7"/>
  </si>
  <si>
    <t>月末</t>
    <rPh sb="0" eb="1">
      <t>ツキ</t>
    </rPh>
    <rPh sb="1" eb="2">
      <t>スエ</t>
    </rPh>
    <phoneticPr fontId="7"/>
  </si>
  <si>
    <t>←プルダウンから選択してください。　</t>
    <rPh sb="8" eb="10">
      <t>センタク</t>
    </rPh>
    <phoneticPr fontId="7"/>
  </si>
  <si>
    <t>残高証明書の送付月</t>
    <rPh sb="0" eb="2">
      <t>ザンダカ</t>
    </rPh>
    <rPh sb="2" eb="5">
      <t>ショウメイショ</t>
    </rPh>
    <rPh sb="6" eb="8">
      <t>ソウフ</t>
    </rPh>
    <rPh sb="8" eb="9">
      <t>ツキ</t>
    </rPh>
    <phoneticPr fontId="7"/>
  </si>
  <si>
    <t>←管理組合の決算月の翌月が残高証明書の送付月となります（自動表示されます）。</t>
    <rPh sb="1" eb="5">
      <t>カンリクミアイ</t>
    </rPh>
    <rPh sb="6" eb="8">
      <t>ケッサン</t>
    </rPh>
    <rPh sb="8" eb="9">
      <t>ツキ</t>
    </rPh>
    <rPh sb="10" eb="12">
      <t>ヨクゲツ</t>
    </rPh>
    <rPh sb="13" eb="15">
      <t>ザンダカ</t>
    </rPh>
    <rPh sb="15" eb="18">
      <t>ショウメイショ</t>
    </rPh>
    <rPh sb="19" eb="21">
      <t>ソウフ</t>
    </rPh>
    <rPh sb="21" eb="22">
      <t>ツキ</t>
    </rPh>
    <rPh sb="28" eb="30">
      <t>ジドウ</t>
    </rPh>
    <rPh sb="30" eb="32">
      <t>ヒョウジ</t>
    </rPh>
    <phoneticPr fontId="7"/>
  </si>
  <si>
    <t>送付先指定する書類の種類</t>
    <rPh sb="0" eb="3">
      <t>ソウフサキ</t>
    </rPh>
    <rPh sb="3" eb="5">
      <t>シテイ</t>
    </rPh>
    <rPh sb="7" eb="9">
      <t>ショルイ</t>
    </rPh>
    <rPh sb="10" eb="12">
      <t>シュルイ</t>
    </rPh>
    <phoneticPr fontId="7"/>
  </si>
  <si>
    <t>書類の送付先</t>
    <rPh sb="0" eb="2">
      <t>ショルイ</t>
    </rPh>
    <rPh sb="3" eb="6">
      <t>ソウフサキ</t>
    </rPh>
    <phoneticPr fontId="7"/>
  </si>
  <si>
    <t>ｲ．30年以上</t>
    <rPh sb="4" eb="7">
      <t>ネンイジョウ</t>
    </rPh>
    <phoneticPr fontId="7"/>
  </si>
  <si>
    <r>
      <t>管理組合の</t>
    </r>
    <r>
      <rPr>
        <b/>
        <sz val="11"/>
        <color rgb="FFFF0000"/>
        <rFont val="HGPｺﾞｼｯｸM"/>
        <family val="3"/>
        <charset val="128"/>
      </rPr>
      <t>決算月</t>
    </r>
    <rPh sb="0" eb="4">
      <t>カンリクミアイ</t>
    </rPh>
    <rPh sb="5" eb="7">
      <t>ケッサン</t>
    </rPh>
    <rPh sb="7" eb="8">
      <t>ツキ</t>
    </rPh>
    <phoneticPr fontId="7"/>
  </si>
  <si>
    <t xml:space="preserve">←プルダウンから選択してください。なお、過去に購入した債券（すべて）の残高がゼロの場合は、必ず「1.」、または「2.」を選択してください。
</t>
    <rPh sb="8" eb="10">
      <t>センタク</t>
    </rPh>
    <rPh sb="60" eb="62">
      <t>センタク</t>
    </rPh>
    <phoneticPr fontId="7"/>
  </si>
  <si>
    <t>　発行に付随する業務及び次の利用目的の達成に必要な範囲で利用いたします。</t>
    <rPh sb="1" eb="3">
      <t>ハッコウ</t>
    </rPh>
    <rPh sb="4" eb="6">
      <t>フズイ</t>
    </rPh>
    <rPh sb="8" eb="10">
      <t>ギョウム</t>
    </rPh>
    <rPh sb="10" eb="11">
      <t>オヨ</t>
    </rPh>
    <rPh sb="12" eb="13">
      <t>ツギ</t>
    </rPh>
    <rPh sb="14" eb="16">
      <t>リヨウ</t>
    </rPh>
    <rPh sb="16" eb="18">
      <t>モクテキ</t>
    </rPh>
    <rPh sb="19" eb="21">
      <t>タッセイ</t>
    </rPh>
    <rPh sb="22" eb="24">
      <t>ヒツヨウ</t>
    </rPh>
    <rPh sb="25" eb="27">
      <t>ハンイ</t>
    </rPh>
    <rPh sb="28" eb="30">
      <t>リヨウ</t>
    </rPh>
    <phoneticPr fontId="7"/>
  </si>
  <si>
    <t>独立行政法人住宅金融支援機構は、個人情報の保護に関する法律（平成15年法律第57号）に基づき、お客さまから提供を受けた個人情報をマンションすまい・る債の</t>
    <rPh sb="0" eb="2">
      <t>ドクリツ</t>
    </rPh>
    <rPh sb="2" eb="4">
      <t>ギョウセイ</t>
    </rPh>
    <rPh sb="4" eb="6">
      <t>ホウジン</t>
    </rPh>
    <rPh sb="6" eb="8">
      <t>ジュウタク</t>
    </rPh>
    <rPh sb="8" eb="10">
      <t>キンユウ</t>
    </rPh>
    <rPh sb="10" eb="12">
      <t>シエン</t>
    </rPh>
    <rPh sb="12" eb="14">
      <t>キコウ</t>
    </rPh>
    <rPh sb="16" eb="18">
      <t>コジン</t>
    </rPh>
    <rPh sb="18" eb="20">
      <t>ジョウホウ</t>
    </rPh>
    <rPh sb="21" eb="23">
      <t>ホゴ</t>
    </rPh>
    <rPh sb="24" eb="25">
      <t>カン</t>
    </rPh>
    <rPh sb="27" eb="29">
      <t>ホウリツ</t>
    </rPh>
    <rPh sb="30" eb="32">
      <t>ヘイセイ</t>
    </rPh>
    <rPh sb="34" eb="35">
      <t>ネン</t>
    </rPh>
    <rPh sb="35" eb="37">
      <t>ホウリツ</t>
    </rPh>
    <rPh sb="37" eb="38">
      <t>ダイ</t>
    </rPh>
    <rPh sb="40" eb="41">
      <t>ゴウ</t>
    </rPh>
    <rPh sb="43" eb="44">
      <t>モト</t>
    </rPh>
    <rPh sb="48" eb="49">
      <t>キャク</t>
    </rPh>
    <rPh sb="53" eb="55">
      <t>テイキョウ</t>
    </rPh>
    <rPh sb="56" eb="57">
      <t>ウ</t>
    </rPh>
    <rPh sb="59" eb="61">
      <t>コジン</t>
    </rPh>
    <rPh sb="61" eb="63">
      <t>ジョウホウ</t>
    </rPh>
    <rPh sb="74" eb="75">
      <t>サイ</t>
    </rPh>
    <phoneticPr fontId="7"/>
  </si>
  <si>
    <r>
      <t>←23文字以下で入力願います。なお、戸建てにお住まいの場合は、ﾌﾘｶﾞﾅ欄に</t>
    </r>
    <r>
      <rPr>
        <b/>
        <sz val="11"/>
        <rFont val="HGPｺﾞｼｯｸM"/>
        <family val="3"/>
        <charset val="128"/>
      </rPr>
      <t>ｺﾀﾞﾃ</t>
    </r>
    <r>
      <rPr>
        <sz val="11"/>
        <color theme="4" tint="-0.249977111117893"/>
        <rFont val="HGPｺﾞｼｯｸM"/>
        <family val="3"/>
        <charset val="128"/>
      </rPr>
      <t>、漢字等欄に</t>
    </r>
    <r>
      <rPr>
        <b/>
        <sz val="11"/>
        <rFont val="HGPｺﾞｼｯｸM"/>
        <family val="3"/>
        <charset val="128"/>
      </rPr>
      <t>戸建て</t>
    </r>
    <r>
      <rPr>
        <sz val="11"/>
        <color theme="4" tint="-0.249977111117893"/>
        <rFont val="HGPｺﾞｼｯｸM"/>
        <family val="3"/>
        <charset val="128"/>
      </rPr>
      <t>と入力願います。</t>
    </r>
    <rPh sb="3" eb="5">
      <t>モジ</t>
    </rPh>
    <rPh sb="5" eb="7">
      <t>イカ</t>
    </rPh>
    <rPh sb="8" eb="10">
      <t>ニュウリョク</t>
    </rPh>
    <rPh sb="10" eb="11">
      <t>ネガ</t>
    </rPh>
    <phoneticPr fontId="7"/>
  </si>
  <si>
    <t>2.任意の封筒（宅配便等を含む。）</t>
    <rPh sb="2" eb="4">
      <t>ニンイ</t>
    </rPh>
    <rPh sb="5" eb="7">
      <t>フウトウ</t>
    </rPh>
    <rPh sb="8" eb="11">
      <t>タクハイビン</t>
    </rPh>
    <rPh sb="11" eb="12">
      <t>トウ</t>
    </rPh>
    <rPh sb="13" eb="14">
      <t>フク</t>
    </rPh>
    <phoneticPr fontId="7"/>
  </si>
  <si>
    <t>　・送付先指定について万が一将来紛議が生じましても、機構及び事務受託銀行は責任を負わないことを確認します。
　・送付先指定に当たっては管理会社の了解を得ていることを確認します。
　・送付先に変更があった場合は、直ちに変更後の内容を送付先指定依頼書により申請します。ただし、合併等による
　　管理会社名の変更や管理会社の事務所移転等により、送付先とする住所等について変更が明らかであると機構が把
　　握した際は、積立組合への確認を行わず、機構が把握した送付先に書類の送付先を変更できるものとします。
　・送付先の変更依頼を行わなかったことにより生じた損害（送付先の変更依頼を機構に届け出ておらず、機構が第三
　　者に書類を送付したことにより積立組合が負う損害等）について、機構及び事務受託銀行は責任を負わないことを
　　確認します。
　・本依頼書受領後、システム反映が完了するまでの間は変更前の送付先に届く可能性があることを了承します。</t>
    <rPh sb="2" eb="5">
      <t>ソウフサキ</t>
    </rPh>
    <rPh sb="5" eb="7">
      <t>シテイ</t>
    </rPh>
    <rPh sb="11" eb="12">
      <t>マン</t>
    </rPh>
    <rPh sb="13" eb="14">
      <t>イチ</t>
    </rPh>
    <rPh sb="14" eb="16">
      <t>ショウライ</t>
    </rPh>
    <rPh sb="16" eb="18">
      <t>フンギ</t>
    </rPh>
    <rPh sb="19" eb="20">
      <t>ショウ</t>
    </rPh>
    <rPh sb="26" eb="28">
      <t>キコウ</t>
    </rPh>
    <rPh sb="28" eb="29">
      <t>オヨ</t>
    </rPh>
    <rPh sb="30" eb="32">
      <t>ジム</t>
    </rPh>
    <rPh sb="32" eb="34">
      <t>ジュタク</t>
    </rPh>
    <rPh sb="34" eb="36">
      <t>ギンコウ</t>
    </rPh>
    <rPh sb="37" eb="39">
      <t>セキニン</t>
    </rPh>
    <rPh sb="40" eb="41">
      <t>オ</t>
    </rPh>
    <rPh sb="47" eb="49">
      <t>カクニン</t>
    </rPh>
    <rPh sb="56" eb="59">
      <t>ソウフサキ</t>
    </rPh>
    <rPh sb="59" eb="61">
      <t>シテイ</t>
    </rPh>
    <rPh sb="62" eb="63">
      <t>ア</t>
    </rPh>
    <rPh sb="67" eb="69">
      <t>カンリ</t>
    </rPh>
    <rPh sb="69" eb="71">
      <t>カイシャ</t>
    </rPh>
    <rPh sb="72" eb="74">
      <t>リョウカイ</t>
    </rPh>
    <rPh sb="75" eb="76">
      <t>エ</t>
    </rPh>
    <rPh sb="82" eb="84">
      <t>カクニン</t>
    </rPh>
    <rPh sb="91" eb="94">
      <t>ソウフサキ</t>
    </rPh>
    <rPh sb="95" eb="97">
      <t>ヘンコウ</t>
    </rPh>
    <rPh sb="101" eb="103">
      <t>バアイ</t>
    </rPh>
    <rPh sb="105" eb="106">
      <t>タダ</t>
    </rPh>
    <rPh sb="108" eb="111">
      <t>ヘンコウゴ</t>
    </rPh>
    <rPh sb="112" eb="114">
      <t>ナイヨウ</t>
    </rPh>
    <rPh sb="115" eb="118">
      <t>ソウフサキ</t>
    </rPh>
    <rPh sb="118" eb="120">
      <t>シテイ</t>
    </rPh>
    <rPh sb="120" eb="123">
      <t>イライショ</t>
    </rPh>
    <rPh sb="126" eb="128">
      <t>シンセイ</t>
    </rPh>
    <rPh sb="136" eb="138">
      <t>ガッペイ</t>
    </rPh>
    <rPh sb="138" eb="139">
      <t>トウ</t>
    </rPh>
    <rPh sb="145" eb="147">
      <t>カンリ</t>
    </rPh>
    <rPh sb="147" eb="150">
      <t>カイシャメイ</t>
    </rPh>
    <rPh sb="151" eb="153">
      <t>ヘンコウ</t>
    </rPh>
    <rPh sb="154" eb="156">
      <t>カンリ</t>
    </rPh>
    <rPh sb="156" eb="158">
      <t>カイシャ</t>
    </rPh>
    <rPh sb="159" eb="162">
      <t>ジムショ</t>
    </rPh>
    <rPh sb="162" eb="164">
      <t>イテン</t>
    </rPh>
    <rPh sb="164" eb="165">
      <t>トウ</t>
    </rPh>
    <rPh sb="169" eb="172">
      <t>ソウフサキ</t>
    </rPh>
    <rPh sb="175" eb="177">
      <t>ジュウショ</t>
    </rPh>
    <rPh sb="177" eb="178">
      <t>トウ</t>
    </rPh>
    <rPh sb="182" eb="184">
      <t>ヘンコウ</t>
    </rPh>
    <rPh sb="185" eb="186">
      <t>アキ</t>
    </rPh>
    <rPh sb="192" eb="194">
      <t>キコウ</t>
    </rPh>
    <rPh sb="202" eb="203">
      <t>サイ</t>
    </rPh>
    <rPh sb="205" eb="207">
      <t>ツミタテ</t>
    </rPh>
    <rPh sb="207" eb="209">
      <t>クミアイ</t>
    </rPh>
    <rPh sb="211" eb="213">
      <t>カクニン</t>
    </rPh>
    <rPh sb="214" eb="215">
      <t>オコナ</t>
    </rPh>
    <rPh sb="218" eb="220">
      <t>キコウ</t>
    </rPh>
    <rPh sb="221" eb="223">
      <t>ハアク</t>
    </rPh>
    <rPh sb="225" eb="228">
      <t>ソウフサキ</t>
    </rPh>
    <rPh sb="229" eb="231">
      <t>ショルイ</t>
    </rPh>
    <rPh sb="232" eb="235">
      <t>ソウフサキ</t>
    </rPh>
    <rPh sb="236" eb="238">
      <t>ヘンコウ</t>
    </rPh>
    <rPh sb="251" eb="254">
      <t>ソウフサキ</t>
    </rPh>
    <rPh sb="255" eb="257">
      <t>ヘンコウ</t>
    </rPh>
    <rPh sb="257" eb="259">
      <t>イライ</t>
    </rPh>
    <rPh sb="260" eb="261">
      <t>オコナ</t>
    </rPh>
    <rPh sb="271" eb="272">
      <t>ショウ</t>
    </rPh>
    <rPh sb="274" eb="276">
      <t>ソンガイ</t>
    </rPh>
    <rPh sb="277" eb="280">
      <t>ソウフサキ</t>
    </rPh>
    <rPh sb="281" eb="283">
      <t>ヘンコウ</t>
    </rPh>
    <rPh sb="283" eb="285">
      <t>イライ</t>
    </rPh>
    <rPh sb="286" eb="288">
      <t>キコウ</t>
    </rPh>
    <rPh sb="289" eb="290">
      <t>トド</t>
    </rPh>
    <rPh sb="291" eb="292">
      <t>デ</t>
    </rPh>
    <rPh sb="297" eb="299">
      <t>キコウ</t>
    </rPh>
    <rPh sb="307" eb="309">
      <t>ショルイ</t>
    </rPh>
    <rPh sb="310" eb="312">
      <t>ソウフ</t>
    </rPh>
    <rPh sb="319" eb="321">
      <t>ツミタテ</t>
    </rPh>
    <rPh sb="321" eb="323">
      <t>クミアイ</t>
    </rPh>
    <rPh sb="324" eb="325">
      <t>オ</t>
    </rPh>
    <rPh sb="326" eb="328">
      <t>ソンガイ</t>
    </rPh>
    <rPh sb="328" eb="329">
      <t>トウ</t>
    </rPh>
    <rPh sb="335" eb="337">
      <t>キコウ</t>
    </rPh>
    <rPh sb="337" eb="338">
      <t>オヨ</t>
    </rPh>
    <rPh sb="339" eb="341">
      <t>ジム</t>
    </rPh>
    <rPh sb="341" eb="343">
      <t>ジュタク</t>
    </rPh>
    <rPh sb="343" eb="345">
      <t>ギンコウ</t>
    </rPh>
    <rPh sb="346" eb="348">
      <t>セキニン</t>
    </rPh>
    <rPh sb="349" eb="350">
      <t>オ</t>
    </rPh>
    <rPh sb="359" eb="361">
      <t>カクニン</t>
    </rPh>
    <rPh sb="368" eb="369">
      <t>ホン</t>
    </rPh>
    <rPh sb="369" eb="372">
      <t>イライショ</t>
    </rPh>
    <rPh sb="372" eb="375">
      <t>ジュリョウゴ</t>
    </rPh>
    <rPh sb="380" eb="382">
      <t>ハンエイ</t>
    </rPh>
    <rPh sb="383" eb="385">
      <t>カンリョウ</t>
    </rPh>
    <rPh sb="390" eb="391">
      <t>アイダ</t>
    </rPh>
    <rPh sb="392" eb="395">
      <t>ヘンコウマエ</t>
    </rPh>
    <rPh sb="396" eb="399">
      <t>ソウフサキ</t>
    </rPh>
    <rPh sb="400" eb="401">
      <t>トド</t>
    </rPh>
    <rPh sb="402" eb="405">
      <t>カノウセイ</t>
    </rPh>
    <rPh sb="411" eb="413">
      <t>リョウショウ</t>
    </rPh>
    <phoneticPr fontId="7"/>
  </si>
  <si>
    <t>商品の種類</t>
    <rPh sb="0" eb="2">
      <t>ショウヒン</t>
    </rPh>
    <rPh sb="3" eb="5">
      <t>シュルイ</t>
    </rPh>
    <phoneticPr fontId="7"/>
  </si>
  <si>
    <t>商品の種類</t>
    <rPh sb="0" eb="2">
      <t>ショウヒン</t>
    </rPh>
    <rPh sb="3" eb="5">
      <t>シュルイ</t>
    </rPh>
    <phoneticPr fontId="7"/>
  </si>
  <si>
    <t>1年目</t>
    <rPh sb="1" eb="3">
      <t>ネンメ</t>
    </rPh>
    <phoneticPr fontId="7"/>
  </si>
  <si>
    <t>2年目</t>
    <rPh sb="1" eb="3">
      <t>ネンメ</t>
    </rPh>
    <phoneticPr fontId="7"/>
  </si>
  <si>
    <t>3年目</t>
    <rPh sb="1" eb="3">
      <t>ネンメ</t>
    </rPh>
    <phoneticPr fontId="7"/>
  </si>
  <si>
    <t>4年目</t>
    <rPh sb="1" eb="3">
      <t>ネンメ</t>
    </rPh>
    <phoneticPr fontId="7"/>
  </si>
  <si>
    <t>5年目</t>
    <rPh sb="1" eb="3">
      <t>ネンメ</t>
    </rPh>
    <phoneticPr fontId="7"/>
  </si>
  <si>
    <t>6年目</t>
    <rPh sb="1" eb="3">
      <t>ネンメ</t>
    </rPh>
    <phoneticPr fontId="7"/>
  </si>
  <si>
    <t>7年目</t>
    <rPh sb="1" eb="3">
      <t>ネンメ</t>
    </rPh>
    <phoneticPr fontId="7"/>
  </si>
  <si>
    <t>8年目</t>
    <rPh sb="1" eb="3">
      <t>ネンメ</t>
    </rPh>
    <phoneticPr fontId="7"/>
  </si>
  <si>
    <t>9年目</t>
    <rPh sb="1" eb="3">
      <t>ネンメ</t>
    </rPh>
    <phoneticPr fontId="7"/>
  </si>
  <si>
    <t>10年目</t>
    <rPh sb="2" eb="4">
      <t>ネンメ</t>
    </rPh>
    <phoneticPr fontId="7"/>
  </si>
  <si>
    <t>通常</t>
    <rPh sb="0" eb="2">
      <t>ツウジョウ</t>
    </rPh>
    <phoneticPr fontId="7"/>
  </si>
  <si>
    <t>認定</t>
    <rPh sb="0" eb="2">
      <t>ニンテイ</t>
    </rPh>
    <phoneticPr fontId="7"/>
  </si>
  <si>
    <t>商 品 の 種 類</t>
    <rPh sb="0" eb="1">
      <t>ショウ</t>
    </rPh>
    <rPh sb="2" eb="3">
      <t>シナ</t>
    </rPh>
    <rPh sb="6" eb="7">
      <t>シュ</t>
    </rPh>
    <rPh sb="8" eb="9">
      <t>タグイ</t>
    </rPh>
    <phoneticPr fontId="7"/>
  </si>
  <si>
    <t>住宅債券事務センター行</t>
    <rPh sb="0" eb="2">
      <t>ジュウタク</t>
    </rPh>
    <rPh sb="2" eb="4">
      <t>サイケン</t>
    </rPh>
    <rPh sb="4" eb="6">
      <t>ジム</t>
    </rPh>
    <rPh sb="10" eb="11">
      <t>イ</t>
    </rPh>
    <phoneticPr fontId="7"/>
  </si>
  <si>
    <t>　※ □ 管理規約（全文）（コピー可）</t>
    <phoneticPr fontId="7"/>
  </si>
  <si>
    <r>
      <rPr>
        <b/>
        <sz val="13"/>
        <color theme="0"/>
        <rFont val="ＭＳ Ｐゴシック"/>
        <family val="3"/>
        <charset val="128"/>
      </rPr>
      <t>【封入書類のチェックリスト】</t>
    </r>
    <r>
      <rPr>
        <b/>
        <sz val="13"/>
        <color theme="0"/>
        <rFont val="ＭＳ Ｐゴシック"/>
        <family val="2"/>
        <charset val="128"/>
      </rPr>
      <t xml:space="preserve">
封入した書類をチェック（</t>
    </r>
    <r>
      <rPr>
        <b/>
        <sz val="13"/>
        <color theme="0"/>
        <rFont val="Wingdings"/>
        <charset val="2"/>
      </rPr>
      <t>þ</t>
    </r>
    <r>
      <rPr>
        <b/>
        <sz val="13"/>
        <color theme="0"/>
        <rFont val="ＭＳ Ｐゴシック"/>
        <family val="2"/>
        <charset val="128"/>
      </rPr>
      <t>）してください。</t>
    </r>
    <rPh sb="1" eb="3">
      <t>フウニュウ</t>
    </rPh>
    <rPh sb="3" eb="5">
      <t>ショルイ</t>
    </rPh>
    <rPh sb="15" eb="17">
      <t>フウニュウ</t>
    </rPh>
    <rPh sb="19" eb="21">
      <t>ショルイ</t>
    </rPh>
    <phoneticPr fontId="65"/>
  </si>
  <si>
    <t>※既に積立てを行っている管理組合で、代表者の変更がない等の場合、
　 添付書類を省略することができます。詳しくは「マンションすまい・る債の
　 ご案内」をご覧ください。</t>
    <phoneticPr fontId="7"/>
  </si>
  <si>
    <t>年</t>
    <rPh sb="0" eb="1">
      <t>ネン</t>
    </rPh>
    <phoneticPr fontId="7"/>
  </si>
  <si>
    <t>←管理計画認定マンションの場合、認定日をプルダウンから入力願います。</t>
    <rPh sb="1" eb="3">
      <t>カンリ</t>
    </rPh>
    <rPh sb="3" eb="5">
      <t>ケイカク</t>
    </rPh>
    <rPh sb="5" eb="7">
      <t>ニンテイ</t>
    </rPh>
    <rPh sb="13" eb="15">
      <t>バアイ</t>
    </rPh>
    <rPh sb="16" eb="19">
      <t>ニンテイビ</t>
    </rPh>
    <rPh sb="27" eb="29">
      <t>ニュウリョク</t>
    </rPh>
    <rPh sb="29" eb="30">
      <t>ネガ</t>
    </rPh>
    <phoneticPr fontId="7"/>
  </si>
  <si>
    <t>月</t>
    <rPh sb="0" eb="1">
      <t>ツキ</t>
    </rPh>
    <phoneticPr fontId="7"/>
  </si>
  <si>
    <t>日</t>
    <rPh sb="0" eb="1">
      <t>ニチ</t>
    </rPh>
    <phoneticPr fontId="7"/>
  </si>
  <si>
    <t>ｷｺｳ ﾀﾛｳ</t>
    <phoneticPr fontId="7"/>
  </si>
  <si>
    <t>ｷｺｳﾏﾝｼｮﾝｶﾝﾘｸﾐｱｲ</t>
    <phoneticPr fontId="7"/>
  </si>
  <si>
    <t>ｷｺｳﾏﾝｼｮﾝ404ｺﾞｳ</t>
    <phoneticPr fontId="7"/>
  </si>
  <si>
    <t>機構マンション４０４号</t>
    <rPh sb="0" eb="2">
      <t>キコウ</t>
    </rPh>
    <rPh sb="10" eb="11">
      <t>ゴウ</t>
    </rPh>
    <phoneticPr fontId="7"/>
  </si>
  <si>
    <t xml:space="preserve"> ※応募口数は「入力シート」下方の「１回あたりの積立希望
 　 口数」の「口数」欄に入力してください。</t>
    <rPh sb="2" eb="4">
      <t>オウボ</t>
    </rPh>
    <rPh sb="4" eb="6">
      <t>クチスウ</t>
    </rPh>
    <rPh sb="8" eb="10">
      <t>ニュウリョク</t>
    </rPh>
    <phoneticPr fontId="7"/>
  </si>
  <si>
    <t>1.送付先を管理会社に指定する（既にご利用中の組合が、送付先を変更する場合もこちら）</t>
    <rPh sb="2" eb="5">
      <t>ソウフサキ</t>
    </rPh>
    <rPh sb="6" eb="8">
      <t>カンリ</t>
    </rPh>
    <rPh sb="8" eb="10">
      <t>カイシャ</t>
    </rPh>
    <rPh sb="11" eb="13">
      <t>シテイ</t>
    </rPh>
    <rPh sb="16" eb="17">
      <t>スデ</t>
    </rPh>
    <rPh sb="19" eb="21">
      <t>リヨウ</t>
    </rPh>
    <rPh sb="21" eb="22">
      <t>ナカ</t>
    </rPh>
    <rPh sb="23" eb="25">
      <t>クミアイ</t>
    </rPh>
    <rPh sb="27" eb="30">
      <t>ソウフサキ</t>
    </rPh>
    <rPh sb="31" eb="33">
      <t>ヘンコウ</t>
    </rPh>
    <rPh sb="35" eb="37">
      <t>バアイ</t>
    </rPh>
    <phoneticPr fontId="65"/>
  </si>
  <si>
    <t>3.既に送付先を管理会社に指定していて、そのまま利用する</t>
    <rPh sb="2" eb="3">
      <t>スデ</t>
    </rPh>
    <rPh sb="4" eb="7">
      <t>ソウフサキ</t>
    </rPh>
    <rPh sb="8" eb="10">
      <t>カンリ</t>
    </rPh>
    <rPh sb="10" eb="12">
      <t>カイシャ</t>
    </rPh>
    <rPh sb="13" eb="15">
      <t>シテイ</t>
    </rPh>
    <rPh sb="24" eb="26">
      <t>リヨウ</t>
    </rPh>
    <phoneticPr fontId="65"/>
  </si>
  <si>
    <t>（西暦）</t>
    <rPh sb="1" eb="3">
      <t>セイレキ</t>
    </rPh>
    <phoneticPr fontId="7"/>
  </si>
  <si>
    <t>ｱ．20年以上30年未満</t>
    <rPh sb="4" eb="7">
      <t>ネンイジョウ</t>
    </rPh>
    <rPh sb="9" eb="10">
      <t>ネン</t>
    </rPh>
    <rPh sb="10" eb="12">
      <t>ミマン</t>
    </rPh>
    <phoneticPr fontId="7"/>
  </si>
  <si>
    <t>2.問合せ先は上記記載の「管理会社等の連絡先」と同じ</t>
    <rPh sb="2" eb="4">
      <t>トイアワ</t>
    </rPh>
    <rPh sb="5" eb="6">
      <t>サキ</t>
    </rPh>
    <rPh sb="7" eb="9">
      <t>ジョウキ</t>
    </rPh>
    <rPh sb="9" eb="11">
      <t>キサイ</t>
    </rPh>
    <rPh sb="13" eb="15">
      <t>カンリ</t>
    </rPh>
    <rPh sb="15" eb="17">
      <t>カイシャ</t>
    </rPh>
    <rPh sb="17" eb="18">
      <t>トウ</t>
    </rPh>
    <rPh sb="19" eb="22">
      <t>レンラクサキ</t>
    </rPh>
    <rPh sb="24" eb="25">
      <t>オナ</t>
    </rPh>
    <phoneticPr fontId="7"/>
  </si>
  <si>
    <t>3.問合せ先は上記記載の「管理会社等の連絡先」と異なる</t>
    <rPh sb="2" eb="4">
      <t>トイアワ</t>
    </rPh>
    <rPh sb="5" eb="6">
      <t>サキ</t>
    </rPh>
    <rPh sb="7" eb="9">
      <t>ジョウキ</t>
    </rPh>
    <rPh sb="9" eb="11">
      <t>キサイ</t>
    </rPh>
    <rPh sb="13" eb="15">
      <t>カンリ</t>
    </rPh>
    <rPh sb="15" eb="17">
      <t>カイシャ</t>
    </rPh>
    <rPh sb="17" eb="18">
      <t>トウ</t>
    </rPh>
    <rPh sb="19" eb="22">
      <t>レンラクサキ</t>
    </rPh>
    <rPh sb="24" eb="25">
      <t>コト</t>
    </rPh>
    <phoneticPr fontId="7"/>
  </si>
  <si>
    <t>1.問合せ先は上記記載の「代表者」と同じ</t>
    <rPh sb="2" eb="4">
      <t>トイアワ</t>
    </rPh>
    <rPh sb="5" eb="6">
      <t>サキ</t>
    </rPh>
    <rPh sb="7" eb="9">
      <t>ジョウキ</t>
    </rPh>
    <rPh sb="9" eb="11">
      <t>キサイ</t>
    </rPh>
    <rPh sb="13" eb="16">
      <t>ダイヒョウシャ</t>
    </rPh>
    <rPh sb="18" eb="19">
      <t>オナ</t>
    </rPh>
    <phoneticPr fontId="7"/>
  </si>
  <si>
    <r>
      <t xml:space="preserve">提出書類に関する
機構からの問合せ先
</t>
    </r>
    <r>
      <rPr>
        <sz val="8"/>
        <color theme="1"/>
        <rFont val="HGPｺﾞｼｯｸM"/>
        <family val="3"/>
        <charset val="128"/>
      </rPr>
      <t xml:space="preserve">
（任意の封筒を利用される際に必要な
「宛先兼チェックリスト」に反映されます）</t>
    </r>
    <rPh sb="0" eb="2">
      <t>テイシュツ</t>
    </rPh>
    <rPh sb="2" eb="4">
      <t>ショルイ</t>
    </rPh>
    <rPh sb="5" eb="6">
      <t>カン</t>
    </rPh>
    <rPh sb="9" eb="11">
      <t>キコウ</t>
    </rPh>
    <rPh sb="14" eb="16">
      <t>トイアワ</t>
    </rPh>
    <rPh sb="17" eb="18">
      <t>サキ</t>
    </rPh>
    <rPh sb="21" eb="23">
      <t>ニンイ</t>
    </rPh>
    <rPh sb="24" eb="26">
      <t>フウトウ</t>
    </rPh>
    <rPh sb="27" eb="29">
      <t>リヨウ</t>
    </rPh>
    <rPh sb="32" eb="33">
      <t>サイ</t>
    </rPh>
    <rPh sb="34" eb="36">
      <t>ヒツヨウ</t>
    </rPh>
    <rPh sb="39" eb="42">
      <t>アテサキケン</t>
    </rPh>
    <rPh sb="51" eb="53">
      <t>ハンエイ</t>
    </rPh>
    <phoneticPr fontId="7"/>
  </si>
  <si>
    <r>
      <t>　※ □ 総会議事録（コピー可）等</t>
    </r>
    <r>
      <rPr>
        <sz val="10"/>
        <rFont val="ＭＳ Ｐゴシック"/>
        <family val="3"/>
        <charset val="128"/>
      </rPr>
      <t>（代表権等が確認できる書類）</t>
    </r>
    <rPh sb="18" eb="21">
      <t>ダイヒョウケン</t>
    </rPh>
    <rPh sb="21" eb="22">
      <t>トウ</t>
    </rPh>
    <rPh sb="23" eb="25">
      <t>カクニン</t>
    </rPh>
    <rPh sb="28" eb="30">
      <t>ショルイ</t>
    </rPh>
    <phoneticPr fontId="7"/>
  </si>
  <si>
    <t>　　　□ 積立申込書兼送付先指定依頼書（１部）</t>
    <phoneticPr fontId="7"/>
  </si>
  <si>
    <t>←セル位置を変えないように</t>
    <rPh sb="3" eb="5">
      <t>イチ</t>
    </rPh>
    <rPh sb="6" eb="7">
      <t>カ</t>
    </rPh>
    <phoneticPr fontId="7"/>
  </si>
  <si>
    <t>1.送付先指定する（既にご利用中の組合が、送付先を変更する場合もこちら）</t>
    <rPh sb="2" eb="5">
      <t>ソウフサキ</t>
    </rPh>
    <rPh sb="5" eb="7">
      <t>シテイ</t>
    </rPh>
    <rPh sb="10" eb="11">
      <t>スデ</t>
    </rPh>
    <rPh sb="13" eb="15">
      <t>リヨウ</t>
    </rPh>
    <rPh sb="15" eb="16">
      <t>ナカ</t>
    </rPh>
    <rPh sb="17" eb="19">
      <t>クミアイ</t>
    </rPh>
    <rPh sb="21" eb="24">
      <t>ソウフサキ</t>
    </rPh>
    <rPh sb="25" eb="27">
      <t>ヘンコウ</t>
    </rPh>
    <rPh sb="29" eb="31">
      <t>バアイ</t>
    </rPh>
    <phoneticPr fontId="64"/>
  </si>
  <si>
    <t>2.送付先指定しない（既にご利用中の組合が、送付先指定を中止する場合もこちら）</t>
    <rPh sb="2" eb="5">
      <t>ソウフサキ</t>
    </rPh>
    <rPh sb="5" eb="7">
      <t>シテイ</t>
    </rPh>
    <rPh sb="11" eb="12">
      <t>スデ</t>
    </rPh>
    <rPh sb="14" eb="16">
      <t>リヨウ</t>
    </rPh>
    <rPh sb="16" eb="17">
      <t>チュウ</t>
    </rPh>
    <rPh sb="18" eb="20">
      <t>クミアイ</t>
    </rPh>
    <rPh sb="22" eb="25">
      <t>ソウフサキ</t>
    </rPh>
    <rPh sb="25" eb="27">
      <t>シテイ</t>
    </rPh>
    <rPh sb="28" eb="30">
      <t>チュウシ</t>
    </rPh>
    <rPh sb="32" eb="34">
      <t>バアイ</t>
    </rPh>
    <phoneticPr fontId="64"/>
  </si>
  <si>
    <t>3.既に送付先を指定していて、そのまま利用する</t>
    <rPh sb="2" eb="3">
      <t>スデ</t>
    </rPh>
    <rPh sb="4" eb="7">
      <t>ソウフサキ</t>
    </rPh>
    <rPh sb="8" eb="10">
      <t>シテイ</t>
    </rPh>
    <rPh sb="19" eb="21">
      <t>リヨウ</t>
    </rPh>
    <phoneticPr fontId="64"/>
  </si>
  <si>
    <t>↓2022年度の文言</t>
    <rPh sb="5" eb="7">
      <t>ネンド</t>
    </rPh>
    <rPh sb="8" eb="10">
      <t>モンゴン</t>
    </rPh>
    <phoneticPr fontId="7"/>
  </si>
  <si>
    <t>↓事務Ｃからの提案</t>
    <rPh sb="1" eb="3">
      <t>ジム</t>
    </rPh>
    <rPh sb="7" eb="9">
      <t>テイアン</t>
    </rPh>
    <phoneticPr fontId="7"/>
  </si>
  <si>
    <t>1.送付先指定する（既にご利用いただいている組合は、既存分も変更されます）</t>
    <phoneticPr fontId="7"/>
  </si>
  <si>
    <t>2.送付先指定しない（代表者様に送付されます）</t>
    <phoneticPr fontId="7"/>
  </si>
  <si>
    <t>3.既に送付先を指定していて、そのまま利用する</t>
    <phoneticPr fontId="7"/>
  </si>
  <si>
    <t>1.あり</t>
  </si>
  <si>
    <t>2.送付先を管理会社に指定しない（＝送付先は管理組合代表者宛とする）</t>
    <rPh sb="2" eb="5">
      <t>ソウフサキ</t>
    </rPh>
    <rPh sb="6" eb="8">
      <t>カンリ</t>
    </rPh>
    <rPh sb="8" eb="10">
      <t>カイシャ</t>
    </rPh>
    <rPh sb="11" eb="13">
      <t>シテイ</t>
    </rPh>
    <rPh sb="18" eb="21">
      <t>ソウフサキ</t>
    </rPh>
    <rPh sb="22" eb="26">
      <t>カンリクミアイ</t>
    </rPh>
    <rPh sb="26" eb="29">
      <t>ダイヒョウシャ</t>
    </rPh>
    <rPh sb="29" eb="30">
      <t>アテ</t>
    </rPh>
    <phoneticPr fontId="65"/>
  </si>
  <si>
    <t>機構マンション管理組合</t>
    <rPh sb="0" eb="2">
      <t>キコウ</t>
    </rPh>
    <rPh sb="7" eb="9">
      <t>カンリ</t>
    </rPh>
    <rPh sb="9" eb="11">
      <t>クミアイ</t>
    </rPh>
    <phoneticPr fontId="7"/>
  </si>
  <si>
    <t>・住宅関連の情報提供のため</t>
    <rPh sb="1" eb="3">
      <t>ジュウタク</t>
    </rPh>
    <rPh sb="3" eb="5">
      <t>カンレン</t>
    </rPh>
    <rPh sb="6" eb="8">
      <t>ジョウホウ</t>
    </rPh>
    <rPh sb="8" eb="10">
      <t>テイキョウ</t>
    </rPh>
    <phoneticPr fontId="7"/>
  </si>
  <si>
    <t>　※管理計画認定マンション向け商品をお申し込みいただく場合は、上記に加え、認定通知書（写）もご郵送ください。</t>
    <rPh sb="47" eb="49">
      <t>ユウソウ</t>
    </rPh>
    <phoneticPr fontId="7"/>
  </si>
  <si>
    <t>*管理計画認定マンション向けマンションすまい・る債の場合のみ</t>
    <rPh sb="1" eb="7">
      <t>カンリケイカクニンテイ</t>
    </rPh>
    <rPh sb="12" eb="13">
      <t>ム</t>
    </rPh>
    <rPh sb="24" eb="25">
      <t>サイ</t>
    </rPh>
    <rPh sb="26" eb="28">
      <t>バアイ</t>
    </rPh>
    <phoneticPr fontId="7"/>
  </si>
  <si>
    <t>機構　太郎</t>
    <rPh sb="0" eb="2">
      <t>キコウ</t>
    </rPh>
    <rPh sb="3" eb="5">
      <t>タロウ</t>
    </rPh>
    <phoneticPr fontId="7"/>
  </si>
  <si>
    <t>管理会社名</t>
    <rPh sb="0" eb="2">
      <t>カンリ</t>
    </rPh>
    <rPh sb="2" eb="5">
      <t>カイシャメイ</t>
    </rPh>
    <phoneticPr fontId="7"/>
  </si>
  <si>
    <t>管理会社名　※管理会社がない場合は管理組合事務室等</t>
    <rPh sb="0" eb="2">
      <t>カンリ</t>
    </rPh>
    <rPh sb="2" eb="5">
      <t>カイシャメイ</t>
    </rPh>
    <rPh sb="7" eb="9">
      <t>カンリ</t>
    </rPh>
    <rPh sb="9" eb="11">
      <t>カイシャ</t>
    </rPh>
    <rPh sb="14" eb="16">
      <t>バアイ</t>
    </rPh>
    <rPh sb="17" eb="19">
      <t>カンリ</t>
    </rPh>
    <rPh sb="19" eb="21">
      <t>クミアイ</t>
    </rPh>
    <rPh sb="21" eb="24">
      <t>ジムシツ</t>
    </rPh>
    <rPh sb="24" eb="25">
      <t>トウ</t>
    </rPh>
    <phoneticPr fontId="7"/>
  </si>
  <si>
    <t>株式会社機構コミュニティ</t>
    <rPh sb="0" eb="2">
      <t>カブシキ</t>
    </rPh>
    <rPh sb="2" eb="4">
      <t>カイシャ</t>
    </rPh>
    <rPh sb="4" eb="6">
      <t>キコウ</t>
    </rPh>
    <phoneticPr fontId="7"/>
  </si>
  <si>
    <t>大阪支店　会計部</t>
    <rPh sb="5" eb="8">
      <t>カイケイブ</t>
    </rPh>
    <phoneticPr fontId="7"/>
  </si>
  <si>
    <t>　管理会社を書類の送付先に指定する場合は、『「マンションすまい・る債のご案内」２章の７』を確認し、記載事項を承認します。（文頭の□に☑してください。）</t>
    <phoneticPr fontId="7"/>
  </si>
  <si>
    <t>◀既に積立てを行っている管理組合が応募する場合は必ず記入してください。</t>
    <rPh sb="1" eb="2">
      <t>スデ</t>
    </rPh>
    <rPh sb="3" eb="5">
      <t>ツミタテ</t>
    </rPh>
    <rPh sb="7" eb="8">
      <t>オコナ</t>
    </rPh>
    <rPh sb="12" eb="14">
      <t>カンリ</t>
    </rPh>
    <rPh sb="14" eb="16">
      <t>クミアイ</t>
    </rPh>
    <rPh sb="17" eb="19">
      <t>オウボ</t>
    </rPh>
    <rPh sb="21" eb="23">
      <t>バアイ</t>
    </rPh>
    <rPh sb="24" eb="25">
      <t>カナラ</t>
    </rPh>
    <rPh sb="26" eb="28">
      <t>キニュウ</t>
    </rPh>
    <phoneticPr fontId="7"/>
  </si>
  <si>
    <t>←既に積立てを行っている管理組合が応募する場合は必ず入力願います（「3」から始まる6桁の番号）。</t>
    <rPh sb="1" eb="2">
      <t>スデ</t>
    </rPh>
    <rPh sb="3" eb="5">
      <t>ツミタテ</t>
    </rPh>
    <rPh sb="7" eb="8">
      <t>オコナ</t>
    </rPh>
    <rPh sb="12" eb="14">
      <t>カンリ</t>
    </rPh>
    <rPh sb="14" eb="16">
      <t>クミアイ</t>
    </rPh>
    <rPh sb="17" eb="19">
      <t>オウボ</t>
    </rPh>
    <rPh sb="21" eb="23">
      <t>バアイ</t>
    </rPh>
    <rPh sb="24" eb="25">
      <t>カナラ</t>
    </rPh>
    <rPh sb="26" eb="28">
      <t>ニュウリョク</t>
    </rPh>
    <rPh sb="28" eb="29">
      <t>ネガ</t>
    </rPh>
    <rPh sb="38" eb="39">
      <t>ハジ</t>
    </rPh>
    <rPh sb="42" eb="43">
      <t>ケタ</t>
    </rPh>
    <rPh sb="44" eb="46">
      <t>バンゴウ</t>
    </rPh>
    <phoneticPr fontId="7"/>
  </si>
  <si>
    <t>郵便番号</t>
    <rPh sb="0" eb="1">
      <t>ユウ</t>
    </rPh>
    <rPh sb="1" eb="2">
      <t>ビン</t>
    </rPh>
    <rPh sb="2" eb="3">
      <t>バン</t>
    </rPh>
    <rPh sb="3" eb="4">
      <t>ゴウ</t>
    </rPh>
    <phoneticPr fontId="7"/>
  </si>
  <si>
    <t>←可能な限り固定電話番号を入力願います。</t>
    <rPh sb="1" eb="3">
      <t>カノウ</t>
    </rPh>
    <rPh sb="4" eb="5">
      <t>カギ</t>
    </rPh>
    <rPh sb="6" eb="8">
      <t>コテイ</t>
    </rPh>
    <rPh sb="8" eb="10">
      <t>デンワ</t>
    </rPh>
    <rPh sb="10" eb="12">
      <t>バンゴウ</t>
    </rPh>
    <rPh sb="13" eb="15">
      <t>ニュウリョク</t>
    </rPh>
    <rPh sb="15" eb="16">
      <t>ネガ</t>
    </rPh>
    <phoneticPr fontId="7"/>
  </si>
  <si>
    <t>　①「送付先指定」に当たっては、送付先として指定する管理会社の了解を得ていただくようお願いします（管理事務
　　室・管理事務所を送付先とすることはできません。）。
　②「送付先指定」の届出内容（送付先及び送付先住所）に変更があった場合には、直ちに変更後の内容を届出くださ
　　い（担当者名のみ変更となる場合は、ご提出いただく必要はありません。）。
　※「送付先指定」の届出後に代表者の方の変更があった場合は、同依頼書の再提出は不要ですが、「登録内容の変更
　　届出書」による変更手続は必要です（代表者変更手続については、機構のホームページをご覧ください。）。
　③指定できる送付先は、１つの積立組合（積立組合番号）につき１箇所です。
　④同一の積立組合（積立組合番号）が複数の積立てを行っている場合においても、「送付先指定」を１つしていただ
　　くことにより、全ての積立てに係る送付先が変更となります。
　⑤既に積立てを行っている管理組合が新たに応募する場合、既に指定した内容に変更がなければ、「送付先指定」を
　　していただく必要はありません。
　⑥送付先を指定する対象書類については、「全ての書類」又は「残高証明書及び買入計算書のみ」の選択が可能で
　　す。
　⑦送付先変更の手続完了に関するお知らせは送付しませんので、書類の到着をもってご確認ください。
　⑧送付先指定に当たっては、下記の承認事項について承認いただきます。</t>
    <rPh sb="3" eb="6">
      <t>ソウフサキ</t>
    </rPh>
    <rPh sb="6" eb="8">
      <t>シテイ</t>
    </rPh>
    <rPh sb="10" eb="11">
      <t>ア</t>
    </rPh>
    <rPh sb="16" eb="19">
      <t>ソウフサキ</t>
    </rPh>
    <rPh sb="22" eb="24">
      <t>シテイ</t>
    </rPh>
    <rPh sb="26" eb="28">
      <t>カンリ</t>
    </rPh>
    <rPh sb="28" eb="30">
      <t>カイシャ</t>
    </rPh>
    <rPh sb="31" eb="33">
      <t>リョウカイ</t>
    </rPh>
    <rPh sb="34" eb="35">
      <t>エ</t>
    </rPh>
    <rPh sb="43" eb="44">
      <t>ネガ</t>
    </rPh>
    <rPh sb="49" eb="51">
      <t>カンリ</t>
    </rPh>
    <rPh sb="58" eb="60">
      <t>カンリ</t>
    </rPh>
    <rPh sb="60" eb="63">
      <t>ジムショ</t>
    </rPh>
    <rPh sb="64" eb="67">
      <t>ソウフサキ</t>
    </rPh>
    <rPh sb="85" eb="88">
      <t>ソウフサキ</t>
    </rPh>
    <rPh sb="88" eb="90">
      <t>シテイ</t>
    </rPh>
    <rPh sb="92" eb="96">
      <t>トドケデナイヨウ</t>
    </rPh>
    <rPh sb="97" eb="100">
      <t>ソウフサキ</t>
    </rPh>
    <rPh sb="100" eb="101">
      <t>オヨ</t>
    </rPh>
    <rPh sb="102" eb="105">
      <t>ソウフサキ</t>
    </rPh>
    <rPh sb="105" eb="107">
      <t>ジュウショ</t>
    </rPh>
    <rPh sb="109" eb="111">
      <t>ヘンコウ</t>
    </rPh>
    <rPh sb="115" eb="117">
      <t>バアイ</t>
    </rPh>
    <rPh sb="120" eb="121">
      <t>タダ</t>
    </rPh>
    <rPh sb="123" eb="126">
      <t>ヘンコウゴ</t>
    </rPh>
    <rPh sb="127" eb="129">
      <t>ナイヨウ</t>
    </rPh>
    <rPh sb="130" eb="132">
      <t>トドケデ</t>
    </rPh>
    <rPh sb="140" eb="144">
      <t>タントウシャメイ</t>
    </rPh>
    <rPh sb="146" eb="148">
      <t>ヘンコウ</t>
    </rPh>
    <rPh sb="151" eb="153">
      <t>バアイ</t>
    </rPh>
    <rPh sb="156" eb="158">
      <t>テイシュツ</t>
    </rPh>
    <rPh sb="162" eb="164">
      <t>ヒツヨウ</t>
    </rPh>
    <rPh sb="177" eb="180">
      <t>ソウフサキ</t>
    </rPh>
    <rPh sb="180" eb="182">
      <t>シテイ</t>
    </rPh>
    <rPh sb="184" eb="186">
      <t>トドケデ</t>
    </rPh>
    <rPh sb="186" eb="187">
      <t>ゴ</t>
    </rPh>
    <rPh sb="188" eb="191">
      <t>ダイヒョウシャ</t>
    </rPh>
    <rPh sb="192" eb="193">
      <t>カタ</t>
    </rPh>
    <rPh sb="194" eb="196">
      <t>ヘンコウ</t>
    </rPh>
    <rPh sb="200" eb="202">
      <t>バアイ</t>
    </rPh>
    <rPh sb="204" eb="205">
      <t>ドウ</t>
    </rPh>
    <rPh sb="205" eb="208">
      <t>イライショ</t>
    </rPh>
    <rPh sb="209" eb="212">
      <t>サイテイシュツ</t>
    </rPh>
    <rPh sb="213" eb="215">
      <t>フヨウ</t>
    </rPh>
    <rPh sb="220" eb="222">
      <t>トウロク</t>
    </rPh>
    <rPh sb="222" eb="224">
      <t>ナイヨウ</t>
    </rPh>
    <rPh sb="237" eb="239">
      <t>ヘンコウ</t>
    </rPh>
    <rPh sb="239" eb="241">
      <t>テツヅキ</t>
    </rPh>
    <rPh sb="242" eb="244">
      <t>ヒツヨウ</t>
    </rPh>
    <rPh sb="247" eb="250">
      <t>ダイヒョウシャ</t>
    </rPh>
    <rPh sb="250" eb="252">
      <t>ヘンコウ</t>
    </rPh>
    <rPh sb="252" eb="254">
      <t>テツヅキ</t>
    </rPh>
    <rPh sb="260" eb="262">
      <t>キコウ</t>
    </rPh>
    <rPh sb="271" eb="272">
      <t>ラン</t>
    </rPh>
    <rPh sb="282" eb="284">
      <t>シテイ</t>
    </rPh>
    <rPh sb="287" eb="290">
      <t>ソウフサキ</t>
    </rPh>
    <rPh sb="295" eb="297">
      <t>ツミタテ</t>
    </rPh>
    <rPh sb="297" eb="299">
      <t>クミアイ</t>
    </rPh>
    <rPh sb="300" eb="302">
      <t>ツミタテ</t>
    </rPh>
    <rPh sb="302" eb="304">
      <t>クミアイ</t>
    </rPh>
    <rPh sb="304" eb="306">
      <t>バンゴウ</t>
    </rPh>
    <rPh sb="311" eb="313">
      <t>カショ</t>
    </rPh>
    <rPh sb="319" eb="321">
      <t>ドウイツ</t>
    </rPh>
    <rPh sb="322" eb="324">
      <t>ツミタテ</t>
    </rPh>
    <rPh sb="324" eb="326">
      <t>クミアイ</t>
    </rPh>
    <rPh sb="327" eb="329">
      <t>ツミタテ</t>
    </rPh>
    <rPh sb="329" eb="331">
      <t>クミアイ</t>
    </rPh>
    <rPh sb="331" eb="333">
      <t>バンゴウ</t>
    </rPh>
    <rPh sb="335" eb="337">
      <t>フクスウ</t>
    </rPh>
    <rPh sb="338" eb="340">
      <t>ツミタテ</t>
    </rPh>
    <rPh sb="342" eb="343">
      <t>オコナ</t>
    </rPh>
    <rPh sb="347" eb="349">
      <t>バアイ</t>
    </rPh>
    <rPh sb="356" eb="359">
      <t>ソウフサキ</t>
    </rPh>
    <rPh sb="359" eb="361">
      <t>シテイ</t>
    </rPh>
    <rPh sb="380" eb="381">
      <t>スベ</t>
    </rPh>
    <rPh sb="383" eb="385">
      <t>ツミタテ</t>
    </rPh>
    <rPh sb="387" eb="388">
      <t>カカ</t>
    </rPh>
    <rPh sb="389" eb="392">
      <t>ソウフサキ</t>
    </rPh>
    <rPh sb="393" eb="395">
      <t>ヘンコウ</t>
    </rPh>
    <rPh sb="404" eb="405">
      <t>スデ</t>
    </rPh>
    <rPh sb="406" eb="408">
      <t>ツミタテ</t>
    </rPh>
    <rPh sb="410" eb="411">
      <t>オコナ</t>
    </rPh>
    <rPh sb="415" eb="417">
      <t>カンリ</t>
    </rPh>
    <rPh sb="417" eb="419">
      <t>クミアイ</t>
    </rPh>
    <rPh sb="420" eb="421">
      <t>アラ</t>
    </rPh>
    <rPh sb="423" eb="425">
      <t>オウボ</t>
    </rPh>
    <rPh sb="427" eb="429">
      <t>バアイ</t>
    </rPh>
    <rPh sb="430" eb="431">
      <t>スデ</t>
    </rPh>
    <rPh sb="432" eb="434">
      <t>シテイ</t>
    </rPh>
    <rPh sb="436" eb="438">
      <t>ナイヨウ</t>
    </rPh>
    <rPh sb="439" eb="441">
      <t>ヘンコウ</t>
    </rPh>
    <rPh sb="448" eb="451">
      <t>ソウフサキ</t>
    </rPh>
    <rPh sb="451" eb="453">
      <t>シテイ</t>
    </rPh>
    <rPh sb="464" eb="466">
      <t>ヒツヨウ</t>
    </rPh>
    <rPh sb="476" eb="479">
      <t>ソウフサキ</t>
    </rPh>
    <rPh sb="480" eb="482">
      <t>シテイ</t>
    </rPh>
    <rPh sb="484" eb="486">
      <t>タイショウ</t>
    </rPh>
    <rPh sb="486" eb="488">
      <t>ショルイ</t>
    </rPh>
    <rPh sb="495" eb="496">
      <t>スベ</t>
    </rPh>
    <rPh sb="498" eb="500">
      <t>ショルイ</t>
    </rPh>
    <rPh sb="501" eb="502">
      <t>マタ</t>
    </rPh>
    <rPh sb="504" eb="506">
      <t>ザンダカ</t>
    </rPh>
    <rPh sb="506" eb="509">
      <t>ショウメイショ</t>
    </rPh>
    <rPh sb="509" eb="510">
      <t>オヨ</t>
    </rPh>
    <rPh sb="511" eb="513">
      <t>カイイレ</t>
    </rPh>
    <rPh sb="513" eb="516">
      <t>ケイサンショ</t>
    </rPh>
    <rPh sb="520" eb="522">
      <t>センタク</t>
    </rPh>
    <rPh sb="523" eb="525">
      <t>カノウ</t>
    </rPh>
    <rPh sb="534" eb="537">
      <t>ソウフサキ</t>
    </rPh>
    <rPh sb="537" eb="539">
      <t>ヘンコウ</t>
    </rPh>
    <rPh sb="540" eb="542">
      <t>テツヅ</t>
    </rPh>
    <rPh sb="542" eb="544">
      <t>カンリョウ</t>
    </rPh>
    <rPh sb="545" eb="546">
      <t>カン</t>
    </rPh>
    <rPh sb="549" eb="550">
      <t>シ</t>
    </rPh>
    <rPh sb="553" eb="555">
      <t>ソウフ</t>
    </rPh>
    <rPh sb="562" eb="564">
      <t>ショルイ</t>
    </rPh>
    <rPh sb="565" eb="567">
      <t>トウチャク</t>
    </rPh>
    <rPh sb="572" eb="574">
      <t>カクニン</t>
    </rPh>
    <rPh sb="582" eb="585">
      <t>ソウフサキ</t>
    </rPh>
    <rPh sb="585" eb="587">
      <t>シテイ</t>
    </rPh>
    <rPh sb="588" eb="589">
      <t>ア</t>
    </rPh>
    <rPh sb="594" eb="596">
      <t>カキ</t>
    </rPh>
    <rPh sb="597" eb="599">
      <t>ショウニン</t>
    </rPh>
    <rPh sb="599" eb="601">
      <t>ジコウ</t>
    </rPh>
    <rPh sb="605" eb="607">
      <t>ショウニン</t>
    </rPh>
    <phoneticPr fontId="7"/>
  </si>
  <si>
    <t>2026年</t>
    <rPh sb="4" eb="5">
      <t>ネン</t>
    </rPh>
    <phoneticPr fontId="7"/>
  </si>
  <si>
    <t>◀上記で「1,2又は3」を選択した場合のみ記入</t>
    <rPh sb="8" eb="9">
      <t>マタ</t>
    </rPh>
    <phoneticPr fontId="7"/>
  </si>
  <si>
    <t>認定等年月日</t>
    <rPh sb="0" eb="3">
      <t>ニンテイナド</t>
    </rPh>
    <rPh sb="3" eb="6">
      <t>ネンガッピ</t>
    </rPh>
    <phoneticPr fontId="7"/>
  </si>
  <si>
    <r>
      <rPr>
        <b/>
        <sz val="14"/>
        <rFont val="HGｺﾞｼｯｸE"/>
        <family val="3"/>
        <charset val="128"/>
      </rPr>
      <t>2026</t>
    </r>
    <r>
      <rPr>
        <sz val="11"/>
        <rFont val="HGｺﾞｼｯｸE"/>
        <family val="3"/>
        <charset val="128"/>
      </rPr>
      <t xml:space="preserve"> 年度マンションすまい・る債　積立申込書（兼 送付先指定依頼書）</t>
    </r>
    <phoneticPr fontId="7"/>
  </si>
  <si>
    <t>記入日：2026年</t>
    <rPh sb="0" eb="2">
      <t>キニュウ</t>
    </rPh>
    <rPh sb="2" eb="3">
      <t>ビ</t>
    </rPh>
    <rPh sb="8" eb="9">
      <t>ネン</t>
    </rPh>
    <phoneticPr fontId="7"/>
  </si>
  <si>
    <t>←上記商品の種類で「1,2又は3」を選択した場合のみ記入願います。</t>
    <rPh sb="3" eb="5">
      <t>ショウヒン</t>
    </rPh>
    <rPh sb="6" eb="8">
      <t>シュルイ</t>
    </rPh>
    <rPh sb="28" eb="29">
      <t>ネガ</t>
    </rPh>
    <phoneticPr fontId="7"/>
  </si>
  <si>
    <t>「マンションすまい・る債のご案内」及び別添チラシの内容を了承し、応募要件及び商品概要を理解した上で、上記のとおり積立申込み（応募）をします。（文頭に☑）</t>
    <rPh sb="36" eb="37">
      <t>オヨ</t>
    </rPh>
    <rPh sb="38" eb="42">
      <t>ショウヒンガイヨウ</t>
    </rPh>
    <rPh sb="43" eb="45">
      <t>リカイ</t>
    </rPh>
    <rPh sb="50" eb="52">
      <t>ジョウキ</t>
    </rPh>
    <phoneticPr fontId="7"/>
  </si>
  <si>
    <t>「マンションすまい・る債のご案内」及び別添チラシの内容を了承し、応募要件及び商品概要を理解した上で、上記のとおり積立申込み（応募）をします。</t>
    <phoneticPr fontId="7"/>
  </si>
  <si>
    <t>←確認・承認いただけた場合、左の□をクリックし、☑を入力してください。</t>
    <phoneticPr fontId="7"/>
  </si>
  <si>
    <t>１口50万円です。
口数・金額を必ず
ご確認ください。</t>
    <rPh sb="1" eb="2">
      <t>クチ</t>
    </rPh>
    <rPh sb="4" eb="6">
      <t>マンエン</t>
    </rPh>
    <rPh sb="10" eb="12">
      <t>クチスウ</t>
    </rPh>
    <rPh sb="13" eb="15">
      <t>キンガク</t>
    </rPh>
    <rPh sb="16" eb="17">
      <t>カナラ</t>
    </rPh>
    <rPh sb="20" eb="22">
      <t>カクニン</t>
    </rPh>
    <phoneticPr fontId="7"/>
  </si>
  <si>
    <r>
      <t>0.通常商品（</t>
    </r>
    <r>
      <rPr>
        <b/>
        <u/>
        <sz val="11"/>
        <color theme="1"/>
        <rFont val="游ゴシック"/>
        <family val="3"/>
        <charset val="128"/>
        <scheme val="minor"/>
      </rPr>
      <t>10年満期時年平均利率（税引前）：2.000％</t>
    </r>
    <r>
      <rPr>
        <sz val="11"/>
        <color theme="1"/>
        <rFont val="游ゴシック"/>
        <family val="3"/>
        <charset val="128"/>
        <scheme val="minor"/>
      </rPr>
      <t>）</t>
    </r>
    <rPh sb="2" eb="4">
      <t>ツウジョウ</t>
    </rPh>
    <rPh sb="4" eb="6">
      <t>ショウヒン</t>
    </rPh>
    <rPh sb="9" eb="10">
      <t>ネン</t>
    </rPh>
    <rPh sb="10" eb="13">
      <t>マンキジ</t>
    </rPh>
    <rPh sb="13" eb="16">
      <t>ネンヘイキン</t>
    </rPh>
    <rPh sb="16" eb="18">
      <t>リリツ</t>
    </rPh>
    <rPh sb="19" eb="22">
      <t>ゼイビキマエ</t>
    </rPh>
    <phoneticPr fontId="7"/>
  </si>
  <si>
    <r>
      <t>1.管理計画認定マンション向け商品（</t>
    </r>
    <r>
      <rPr>
        <b/>
        <u/>
        <sz val="11"/>
        <color theme="1"/>
        <rFont val="游ゴシック"/>
        <family val="3"/>
        <charset val="128"/>
        <scheme val="minor"/>
      </rPr>
      <t>10年満期時年平均利率（税引前）：2.100％</t>
    </r>
    <r>
      <rPr>
        <sz val="11"/>
        <color theme="1"/>
        <rFont val="游ゴシック"/>
        <family val="3"/>
        <charset val="128"/>
        <scheme val="minor"/>
      </rPr>
      <t>）</t>
    </r>
    <rPh sb="2" eb="4">
      <t>カンリ</t>
    </rPh>
    <rPh sb="4" eb="6">
      <t>ケイカク</t>
    </rPh>
    <rPh sb="6" eb="8">
      <t>ニンテイ</t>
    </rPh>
    <rPh sb="13" eb="14">
      <t>ム</t>
    </rPh>
    <rPh sb="15" eb="17">
      <t>ショウヒン</t>
    </rPh>
    <rPh sb="20" eb="21">
      <t>ネン</t>
    </rPh>
    <rPh sb="21" eb="24">
      <t>マンキジ</t>
    </rPh>
    <rPh sb="24" eb="27">
      <t>ネンヘイキン</t>
    </rPh>
    <rPh sb="27" eb="29">
      <t>リリツ</t>
    </rPh>
    <rPh sb="30" eb="33">
      <t>ゼイビキマエ</t>
    </rPh>
    <phoneticPr fontId="7"/>
  </si>
  <si>
    <r>
      <t>2.マンション管理適正評価制度登録組合向け商品（</t>
    </r>
    <r>
      <rPr>
        <b/>
        <u/>
        <sz val="11"/>
        <color theme="1"/>
        <rFont val="游ゴシック"/>
        <family val="3"/>
        <charset val="128"/>
        <scheme val="minor"/>
      </rPr>
      <t>10年満期時年平均利率（税引前）：2.050％）</t>
    </r>
    <r>
      <rPr>
        <sz val="11"/>
        <color theme="1"/>
        <rFont val="游ゴシック"/>
        <family val="3"/>
        <charset val="128"/>
        <scheme val="minor"/>
      </rPr>
      <t/>
    </r>
    <rPh sb="7" eb="9">
      <t>カンリ</t>
    </rPh>
    <rPh sb="9" eb="11">
      <t>テキセイ</t>
    </rPh>
    <rPh sb="11" eb="13">
      <t>ヒョウカ</t>
    </rPh>
    <rPh sb="13" eb="15">
      <t>セイド</t>
    </rPh>
    <rPh sb="15" eb="17">
      <t>トウロク</t>
    </rPh>
    <rPh sb="17" eb="19">
      <t>クミアイ</t>
    </rPh>
    <rPh sb="19" eb="20">
      <t>ム</t>
    </rPh>
    <rPh sb="21" eb="23">
      <t>ショウヒン</t>
    </rPh>
    <rPh sb="26" eb="27">
      <t>ネン</t>
    </rPh>
    <rPh sb="27" eb="30">
      <t>マンキジ</t>
    </rPh>
    <rPh sb="30" eb="33">
      <t>ネンヘイキン</t>
    </rPh>
    <rPh sb="33" eb="35">
      <t>リリツ</t>
    </rPh>
    <rPh sb="36" eb="39">
      <t>ゼイビキマエ</t>
    </rPh>
    <phoneticPr fontId="7"/>
  </si>
  <si>
    <r>
      <t>3.マンション管理適正化診断サービス実施組合向け商品（</t>
    </r>
    <r>
      <rPr>
        <b/>
        <u/>
        <sz val="11"/>
        <color theme="1"/>
        <rFont val="游ゴシック"/>
        <family val="3"/>
        <charset val="128"/>
        <scheme val="minor"/>
      </rPr>
      <t>10年満期時年平均利率（税引前）：2.050％）</t>
    </r>
    <r>
      <rPr>
        <sz val="11"/>
        <color theme="1"/>
        <rFont val="游ゴシック"/>
        <family val="3"/>
        <charset val="128"/>
        <scheme val="minor"/>
      </rPr>
      <t/>
    </r>
    <rPh sb="7" eb="9">
      <t>カンリ</t>
    </rPh>
    <rPh sb="9" eb="11">
      <t>テキセイ</t>
    </rPh>
    <rPh sb="11" eb="12">
      <t>カ</t>
    </rPh>
    <rPh sb="12" eb="14">
      <t>シンダン</t>
    </rPh>
    <rPh sb="18" eb="20">
      <t>ジッシ</t>
    </rPh>
    <rPh sb="20" eb="22">
      <t>クミアイ</t>
    </rPh>
    <rPh sb="22" eb="23">
      <t>ム</t>
    </rPh>
    <rPh sb="24" eb="26">
      <t>ショウヒン</t>
    </rPh>
    <rPh sb="29" eb="30">
      <t>ネン</t>
    </rPh>
    <rPh sb="30" eb="32">
      <t>マンキ</t>
    </rPh>
    <rPh sb="32" eb="33">
      <t>ジ</t>
    </rPh>
    <rPh sb="33" eb="34">
      <t>ネン</t>
    </rPh>
    <rPh sb="34" eb="36">
      <t>ヘイキン</t>
    </rPh>
    <rPh sb="36" eb="38">
      <t>リリツ</t>
    </rPh>
    <rPh sb="39" eb="42">
      <t>ゼイビキマエ</t>
    </rPh>
    <phoneticPr fontId="7"/>
  </si>
  <si>
    <t>ステップアップ</t>
    <phoneticPr fontId="7"/>
  </si>
  <si>
    <t>1年目
（2028年2月）</t>
    <rPh sb="1" eb="3">
      <t>ネンメ</t>
    </rPh>
    <rPh sb="9" eb="10">
      <t>ネン</t>
    </rPh>
    <rPh sb="11" eb="12">
      <t>ガツ</t>
    </rPh>
    <phoneticPr fontId="7"/>
  </si>
  <si>
    <t>2年目
（2029年2月）</t>
    <rPh sb="1" eb="3">
      <t>ネンメ</t>
    </rPh>
    <rPh sb="9" eb="10">
      <t>ネン</t>
    </rPh>
    <rPh sb="11" eb="12">
      <t>ガツ</t>
    </rPh>
    <phoneticPr fontId="7"/>
  </si>
  <si>
    <t>3年目
（2030年2月）</t>
    <rPh sb="1" eb="3">
      <t>ネンメ</t>
    </rPh>
    <rPh sb="9" eb="10">
      <t>ネン</t>
    </rPh>
    <rPh sb="11" eb="12">
      <t>ガツ</t>
    </rPh>
    <phoneticPr fontId="7"/>
  </si>
  <si>
    <t>4年目
（2031年2月）</t>
    <rPh sb="1" eb="3">
      <t>ネンメ</t>
    </rPh>
    <rPh sb="9" eb="10">
      <t>ネン</t>
    </rPh>
    <rPh sb="11" eb="12">
      <t>ガツ</t>
    </rPh>
    <phoneticPr fontId="7"/>
  </si>
  <si>
    <t>5年目
（2032年2月）</t>
    <rPh sb="1" eb="3">
      <t>ネンメ</t>
    </rPh>
    <rPh sb="9" eb="10">
      <t>ネン</t>
    </rPh>
    <rPh sb="11" eb="12">
      <t>ガツ</t>
    </rPh>
    <phoneticPr fontId="7"/>
  </si>
  <si>
    <t>6年目
（2033年2月）</t>
    <rPh sb="1" eb="3">
      <t>ネンメ</t>
    </rPh>
    <rPh sb="9" eb="10">
      <t>ネン</t>
    </rPh>
    <rPh sb="11" eb="12">
      <t>ガツ</t>
    </rPh>
    <phoneticPr fontId="7"/>
  </si>
  <si>
    <t>7年目
（2034年2月）</t>
    <rPh sb="1" eb="3">
      <t>ネンメ</t>
    </rPh>
    <rPh sb="9" eb="10">
      <t>ネン</t>
    </rPh>
    <rPh sb="11" eb="12">
      <t>ガツ</t>
    </rPh>
    <phoneticPr fontId="7"/>
  </si>
  <si>
    <t>8年目
（2035年2月）</t>
    <rPh sb="1" eb="3">
      <t>ネンメ</t>
    </rPh>
    <rPh sb="9" eb="10">
      <t>ネン</t>
    </rPh>
    <rPh sb="11" eb="12">
      <t>ガツ</t>
    </rPh>
    <phoneticPr fontId="7"/>
  </si>
  <si>
    <t>9年目
（2036年2月）</t>
    <rPh sb="1" eb="3">
      <t>ネンメ</t>
    </rPh>
    <rPh sb="9" eb="10">
      <t>ネン</t>
    </rPh>
    <rPh sb="11" eb="12">
      <t>ガツ</t>
    </rPh>
    <phoneticPr fontId="7"/>
  </si>
  <si>
    <t>10年目
（2037年2月）</t>
    <rPh sb="2" eb="4">
      <t>ネンメ</t>
    </rPh>
    <rPh sb="10" eb="11">
      <t>ネン</t>
    </rPh>
    <rPh sb="12" eb="13">
      <t>ガツ</t>
    </rPh>
    <phoneticPr fontId="7"/>
  </si>
  <si>
    <t>※ＨＰ掲載時には非表示にすること</t>
    <rPh sb="3" eb="5">
      <t>ケイサイ</t>
    </rPh>
    <rPh sb="5" eb="6">
      <t>ジ</t>
    </rPh>
    <rPh sb="8" eb="11">
      <t>ヒヒョウジ</t>
    </rPh>
    <phoneticPr fontId="7"/>
  </si>
  <si>
    <t>適正評価</t>
    <rPh sb="0" eb="2">
      <t>テキセイ</t>
    </rPh>
    <rPh sb="2" eb="4">
      <t>ヒョウカ</t>
    </rPh>
    <phoneticPr fontId="7"/>
  </si>
  <si>
    <t>診断サービス</t>
    <rPh sb="0" eb="2">
      <t>シンダン</t>
    </rPh>
    <phoneticPr fontId="7"/>
  </si>
  <si>
    <t>将来の受取利息額（概算）について 【2026年度発行債券】</t>
    <rPh sb="0" eb="2">
      <t>ショウライ</t>
    </rPh>
    <rPh sb="3" eb="5">
      <t>ウケトリ</t>
    </rPh>
    <rPh sb="5" eb="7">
      <t>リソク</t>
    </rPh>
    <rPh sb="7" eb="8">
      <t>ガク</t>
    </rPh>
    <rPh sb="9" eb="11">
      <t>ガイサン</t>
    </rPh>
    <rPh sb="22" eb="24">
      <t>ネンド</t>
    </rPh>
    <rPh sb="24" eb="26">
      <t>ハッコウ</t>
    </rPh>
    <rPh sb="26" eb="28">
      <t>サイケン</t>
    </rPh>
    <phoneticPr fontId="7"/>
  </si>
  <si>
    <t>　なお、債券の利息は源泉分離課税の適用となり、所得税及び復興特別所得税の合計15.315％（2026年1月末</t>
    <rPh sb="4" eb="6">
      <t>サイケン</t>
    </rPh>
    <rPh sb="7" eb="9">
      <t>リソク</t>
    </rPh>
    <rPh sb="10" eb="12">
      <t>ゲンセン</t>
    </rPh>
    <rPh sb="12" eb="14">
      <t>ブンリ</t>
    </rPh>
    <rPh sb="14" eb="16">
      <t>カゼイ</t>
    </rPh>
    <rPh sb="17" eb="19">
      <t>テキヨウ</t>
    </rPh>
    <rPh sb="23" eb="26">
      <t>ショトクゼイ</t>
    </rPh>
    <rPh sb="26" eb="27">
      <t>オヨ</t>
    </rPh>
    <rPh sb="28" eb="30">
      <t>フッコウ</t>
    </rPh>
    <rPh sb="30" eb="32">
      <t>トクベツ</t>
    </rPh>
    <rPh sb="32" eb="35">
      <t>ショトクゼイ</t>
    </rPh>
    <rPh sb="36" eb="38">
      <t>ゴウケイ</t>
    </rPh>
    <rPh sb="50" eb="51">
      <t>ネン</t>
    </rPh>
    <rPh sb="52" eb="54">
      <t>ゲツマツ</t>
    </rPh>
    <phoneticPr fontId="7"/>
  </si>
  <si>
    <t>OK</t>
  </si>
  <si>
    <r>
      <rPr>
        <sz val="11"/>
        <color rgb="FFFF0000"/>
        <rFont val="HGPｺﾞｼｯｸM"/>
        <family val="3"/>
        <charset val="128"/>
      </rPr>
      <t>←</t>
    </r>
    <r>
      <rPr>
        <u/>
        <sz val="11"/>
        <color rgb="FFFF0000"/>
        <rFont val="HGPｺﾞｼｯｸM"/>
        <family val="3"/>
        <charset val="128"/>
      </rPr>
      <t>1口50万円として</t>
    </r>
    <r>
      <rPr>
        <b/>
        <u/>
        <sz val="11"/>
        <color rgb="FFFF0000"/>
        <rFont val="HGPｺﾞｼｯｸM"/>
        <family val="3"/>
        <charset val="128"/>
      </rPr>
      <t>入力してください。</t>
    </r>
    <rPh sb="2" eb="3">
      <t>クチ</t>
    </rPh>
    <rPh sb="5" eb="7">
      <t>マンエン</t>
    </rPh>
    <rPh sb="10" eb="12">
      <t>ニュウリョク</t>
    </rPh>
    <phoneticPr fontId="7"/>
  </si>
  <si>
    <t xml:space="preserve">
代表者の住所等
（住居表示上の住所）</t>
    <rPh sb="6" eb="9">
      <t>ダイヒョウシャ</t>
    </rPh>
    <rPh sb="10" eb="12">
      <t>ジュウショ</t>
    </rPh>
    <rPh sb="12" eb="13">
      <t>トウ</t>
    </rPh>
    <rPh sb="15" eb="17">
      <t>ジュウキョ</t>
    </rPh>
    <rPh sb="17" eb="20">
      <t>ヒョウジジョウ</t>
    </rPh>
    <rPh sb="21" eb="23">
      <t>ジュウショ</t>
    </rPh>
    <phoneticPr fontId="7"/>
  </si>
  <si>
    <t>←ひとつ上の選択欄で「1.」を選択した場合、シート「送付先指定について」を確認し、末尾記載の事項を承認願います。確認・承認いただけた場合、左の□をクリックし、☑を入力してください。</t>
    <rPh sb="4" eb="5">
      <t>ウエ</t>
    </rPh>
    <rPh sb="6" eb="8">
      <t>センタク</t>
    </rPh>
    <rPh sb="8" eb="9">
      <t>ラン</t>
    </rPh>
    <rPh sb="15" eb="17">
      <t>センタク</t>
    </rPh>
    <rPh sb="19" eb="21">
      <t>バアイ</t>
    </rPh>
    <rPh sb="41" eb="43">
      <t>マツビ</t>
    </rPh>
    <rPh sb="43" eb="45">
      <t>キサイ</t>
    </rPh>
    <rPh sb="46" eb="48">
      <t>ジコウ</t>
    </rPh>
    <rPh sb="49" eb="51">
      <t>ショウニン</t>
    </rPh>
    <rPh sb="51" eb="52">
      <t>ネガ</t>
    </rPh>
    <rPh sb="56" eb="58">
      <t>カクニン</t>
    </rPh>
    <rPh sb="59" eb="61">
      <t>ショウニン</t>
    </rPh>
    <rPh sb="66" eb="68">
      <t>バアイ</t>
    </rPh>
    <rPh sb="69" eb="70">
      <t>ヒダリ</t>
    </rPh>
    <rPh sb="81" eb="83">
      <t>ニュウリョク</t>
    </rPh>
    <phoneticPr fontId="7"/>
  </si>
  <si>
    <t>②　全ての項目の入力が終わりましたら、入力漏れ等がないか確認の上、「出力シート」を印刷してください。</t>
    <rPh sb="2" eb="3">
      <t>スベ</t>
    </rPh>
    <rPh sb="5" eb="7">
      <t>コウモク</t>
    </rPh>
    <rPh sb="8" eb="10">
      <t>ニュウリョク</t>
    </rPh>
    <rPh sb="11" eb="12">
      <t>オ</t>
    </rPh>
    <rPh sb="19" eb="21">
      <t>ニュウリョク</t>
    </rPh>
    <rPh sb="21" eb="22">
      <t>モ</t>
    </rPh>
    <rPh sb="23" eb="24">
      <t>トウ</t>
    </rPh>
    <rPh sb="28" eb="30">
      <t>カクニン</t>
    </rPh>
    <rPh sb="31" eb="32">
      <t>ウエ</t>
    </rPh>
    <rPh sb="34" eb="36">
      <t>シュツリョク</t>
    </rPh>
    <rPh sb="41" eb="43">
      <t>インサツ</t>
    </rPh>
    <phoneticPr fontId="7"/>
  </si>
  <si>
    <t>　　（応募書類送付時に使用する封筒欄において、「任意の封筒」を選択された場合は、「宛先兼チェックリスト」もあわせて印刷してください。）　　</t>
    <rPh sb="3" eb="5">
      <t>オウボ</t>
    </rPh>
    <rPh sb="5" eb="7">
      <t>ショルイ</t>
    </rPh>
    <rPh sb="7" eb="10">
      <t>ソウフジ</t>
    </rPh>
    <rPh sb="11" eb="13">
      <t>シヨウ</t>
    </rPh>
    <rPh sb="15" eb="17">
      <t>フウトウ</t>
    </rPh>
    <rPh sb="17" eb="18">
      <t>ラン</t>
    </rPh>
    <rPh sb="24" eb="26">
      <t>ニンイ</t>
    </rPh>
    <rPh sb="27" eb="29">
      <t>フウトウ</t>
    </rPh>
    <rPh sb="31" eb="33">
      <t>センタク</t>
    </rPh>
    <rPh sb="36" eb="38">
      <t>バアイ</t>
    </rPh>
    <rPh sb="41" eb="44">
      <t>アテサキケン</t>
    </rPh>
    <rPh sb="57" eb="59">
      <t>インサツ</t>
    </rPh>
    <phoneticPr fontId="7"/>
  </si>
  <si>
    <t>　　（控えが必要な場合は、２部印刷してください。）</t>
    <rPh sb="3" eb="4">
      <t>ヒカ</t>
    </rPh>
    <rPh sb="6" eb="8">
      <t>ヒツヨウ</t>
    </rPh>
    <rPh sb="9" eb="11">
      <t>バアイ</t>
    </rPh>
    <rPh sb="14" eb="15">
      <t>ブ</t>
    </rPh>
    <rPh sb="15" eb="17">
      <t>インサツ</t>
    </rPh>
    <phoneticPr fontId="7"/>
  </si>
  <si>
    <t>③　再度内容をご確認いただき、印刷した積立申込書（１部）を管理規約の写し・代表権等確認書類とともに、以下の郵送先にご郵送ください。</t>
    <rPh sb="2" eb="4">
      <t>サイド</t>
    </rPh>
    <rPh sb="4" eb="6">
      <t>ナイヨウ</t>
    </rPh>
    <rPh sb="8" eb="10">
      <t>カクニン</t>
    </rPh>
    <rPh sb="15" eb="17">
      <t>インサツ</t>
    </rPh>
    <rPh sb="19" eb="21">
      <t>ツミタテ</t>
    </rPh>
    <rPh sb="21" eb="24">
      <t>モウシコミショ</t>
    </rPh>
    <rPh sb="26" eb="27">
      <t>ブ</t>
    </rPh>
    <rPh sb="50" eb="52">
      <t>イカ</t>
    </rPh>
    <rPh sb="53" eb="55">
      <t>ユウソウ</t>
    </rPh>
    <rPh sb="55" eb="56">
      <t>サキ</t>
    </rPh>
    <rPh sb="58" eb="60">
      <t>ユウソウ</t>
    </rPh>
    <phoneticPr fontId="7"/>
  </si>
  <si>
    <t>①入力項目によっては、文字数制限があります。</t>
    <rPh sb="1" eb="3">
      <t>ニュウリョク</t>
    </rPh>
    <rPh sb="3" eb="5">
      <t>コウモク</t>
    </rPh>
    <rPh sb="11" eb="14">
      <t>モジスウ</t>
    </rPh>
    <rPh sb="14" eb="16">
      <t>セイゲン</t>
    </rPh>
    <phoneticPr fontId="7"/>
  </si>
  <si>
    <t>②送付先指定制度については「送付先指定について」のシートをご参照ください。</t>
    <rPh sb="1" eb="4">
      <t>ソウフサキ</t>
    </rPh>
    <rPh sb="4" eb="6">
      <t>シテイ</t>
    </rPh>
    <rPh sb="6" eb="8">
      <t>セイド</t>
    </rPh>
    <rPh sb="14" eb="17">
      <t>ソウフサキ</t>
    </rPh>
    <rPh sb="17" eb="19">
      <t>シテイ</t>
    </rPh>
    <rPh sb="30" eb="32">
      <t>サンショウ</t>
    </rPh>
    <phoneticPr fontId="7"/>
  </si>
  <si>
    <t>③入力いただくセル以外は、加工・編集ができません。ご了承ください。</t>
    <rPh sb="1" eb="3">
      <t>ニュウリョク</t>
    </rPh>
    <rPh sb="9" eb="11">
      <t>イガイ</t>
    </rPh>
    <rPh sb="13" eb="15">
      <t>カコウ</t>
    </rPh>
    <rPh sb="16" eb="18">
      <t>ヘンシュウ</t>
    </rPh>
    <rPh sb="26" eb="28">
      <t>リョウショウ</t>
    </rPh>
    <phoneticPr fontId="7"/>
  </si>
  <si>
    <t>　※マンション管理適正評価制度登録組合向け商品をお申し込みいただく場合は、上記に加え、登録証（写）もご郵送ください。</t>
    <phoneticPr fontId="7"/>
  </si>
  <si>
    <t>　※マンション管理適正化診断サービス実施組合向け商品をお申し込みいただく場合は、上記に加え、診断レポート（写）もご郵送ください。</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</si>
</sst>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
    <numFmt numFmtId="177" formatCode="0000"/>
    <numFmt numFmtId="178" formatCode="[&lt;=999]000;[&lt;=9999]000\-00;000\-0000"/>
    <numFmt numFmtId="179" formatCode="0.000%"/>
    <numFmt numFmtId="180" formatCode="###,###,###,###&quot;円&quot;"/>
  </numFmts>
  <fonts count="109">
    <font>
      <sz val="11"/>
      <color theme="1"/>
      <name val="游ゴシック"/>
      <family val="2"/>
      <scheme val="minor"/>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6"/>
      <name val="游ゴシック"/>
      <family val="3"/>
      <charset val="128"/>
      <scheme val="minor"/>
    </font>
    <font>
      <sz val="11"/>
      <color theme="1"/>
      <name val="ＭＳ 明朝"/>
      <family val="1"/>
      <charset val="128"/>
    </font>
    <font>
      <sz val="11"/>
      <color theme="1"/>
      <name val="游ゴシック"/>
      <family val="2"/>
      <scheme val="minor"/>
    </font>
    <font>
      <sz val="9"/>
      <color theme="1"/>
      <name val="游ゴシック"/>
      <family val="2"/>
      <scheme val="minor"/>
    </font>
    <font>
      <sz val="9"/>
      <color theme="1"/>
      <name val="游ゴシック"/>
      <family val="3"/>
      <charset val="128"/>
      <scheme val="minor"/>
    </font>
    <font>
      <sz val="10"/>
      <color theme="0"/>
      <name val="ＭＳ 明朝"/>
      <family val="1"/>
      <charset val="128"/>
    </font>
    <font>
      <sz val="11"/>
      <color theme="1"/>
      <name val="HGPｺﾞｼｯｸM"/>
      <family val="3"/>
      <charset val="128"/>
    </font>
    <font>
      <sz val="11"/>
      <color rgb="FFFF0000"/>
      <name val="HGPｺﾞｼｯｸM"/>
      <family val="3"/>
      <charset val="128"/>
    </font>
    <font>
      <sz val="22"/>
      <color theme="0" tint="-4.9989318521683403E-2"/>
      <name val="HGPｺﾞｼｯｸM"/>
      <family val="3"/>
      <charset val="128"/>
    </font>
    <font>
      <sz val="11"/>
      <color theme="4" tint="-0.249977111117893"/>
      <name val="HGPｺﾞｼｯｸM"/>
      <family val="3"/>
      <charset val="128"/>
    </font>
    <font>
      <sz val="9"/>
      <color theme="1"/>
      <name val="HGPｺﾞｼｯｸM"/>
      <family val="3"/>
      <charset val="128"/>
    </font>
    <font>
      <sz val="10"/>
      <color theme="1"/>
      <name val="HGPｺﾞｼｯｸM"/>
      <family val="3"/>
      <charset val="128"/>
    </font>
    <font>
      <b/>
      <sz val="11"/>
      <color theme="1"/>
      <name val="HGPｺﾞｼｯｸM"/>
      <family val="3"/>
      <charset val="128"/>
    </font>
    <font>
      <sz val="11"/>
      <name val="ＭＳ 明朝"/>
      <family val="1"/>
      <charset val="128"/>
    </font>
    <font>
      <sz val="9"/>
      <name val="ＭＳ 明朝"/>
      <family val="1"/>
      <charset val="128"/>
    </font>
    <font>
      <sz val="11"/>
      <name val="HGｺﾞｼｯｸE"/>
      <family val="3"/>
      <charset val="128"/>
    </font>
    <font>
      <b/>
      <sz val="14"/>
      <name val="ＭＳ 明朝"/>
      <family val="1"/>
      <charset val="128"/>
    </font>
    <font>
      <sz val="6"/>
      <name val="ＭＳ 明朝"/>
      <family val="1"/>
      <charset val="128"/>
    </font>
    <font>
      <sz val="8"/>
      <name val="ＭＳ 明朝"/>
      <family val="1"/>
      <charset val="128"/>
    </font>
    <font>
      <sz val="10"/>
      <name val="ＭＳ 明朝"/>
      <family val="1"/>
      <charset val="128"/>
    </font>
    <font>
      <sz val="11"/>
      <name val="HGPｺﾞｼｯｸM"/>
      <family val="3"/>
      <charset val="128"/>
    </font>
    <font>
      <b/>
      <sz val="11"/>
      <color theme="0"/>
      <name val="HGPｺﾞｼｯｸM"/>
      <family val="3"/>
      <charset val="128"/>
    </font>
    <font>
      <b/>
      <sz val="11"/>
      <name val="ＭＳ ゴシック"/>
      <family val="3"/>
      <charset val="128"/>
    </font>
    <font>
      <b/>
      <sz val="9"/>
      <name val="ＭＳ ゴシック"/>
      <family val="3"/>
      <charset val="128"/>
    </font>
    <font>
      <b/>
      <sz val="10"/>
      <name val="ＭＳ ゴシック"/>
      <family val="3"/>
      <charset val="128"/>
    </font>
    <font>
      <b/>
      <sz val="12"/>
      <name val="ＭＳ ゴシック"/>
      <family val="3"/>
      <charset val="128"/>
    </font>
    <font>
      <b/>
      <sz val="14"/>
      <name val="ＭＳ ゴシック"/>
      <family val="3"/>
      <charset val="128"/>
    </font>
    <font>
      <b/>
      <sz val="16"/>
      <color rgb="FF7030A0"/>
      <name val="HGPｺﾞｼｯｸM"/>
      <family val="3"/>
      <charset val="128"/>
    </font>
    <font>
      <sz val="11"/>
      <color theme="2" tint="-9.9978637043366805E-2"/>
      <name val="ＭＳ 明朝"/>
      <family val="1"/>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65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11"/>
      <color theme="1"/>
      <name val="HGSｺﾞｼｯｸM"/>
      <family val="3"/>
      <charset val="128"/>
    </font>
    <font>
      <vertAlign val="superscript"/>
      <sz val="11"/>
      <color theme="1"/>
      <name val="HGPｺﾞｼｯｸM"/>
      <family val="3"/>
      <charset val="128"/>
    </font>
    <font>
      <b/>
      <sz val="12"/>
      <color theme="1"/>
      <name val="HGPｺﾞｼｯｸM"/>
      <family val="3"/>
      <charset val="128"/>
    </font>
    <font>
      <b/>
      <sz val="16"/>
      <color theme="0"/>
      <name val="HGPｺﾞｼｯｸM"/>
      <family val="3"/>
      <charset val="128"/>
    </font>
    <font>
      <b/>
      <sz val="8"/>
      <name val="ＭＳ ゴシック"/>
      <family val="3"/>
      <charset val="128"/>
    </font>
    <font>
      <b/>
      <sz val="24"/>
      <color theme="0"/>
      <name val="HGPｺﾞｼｯｸM"/>
      <family val="3"/>
      <charset val="128"/>
    </font>
    <font>
      <sz val="12"/>
      <color theme="1"/>
      <name val="HGPｺﾞｼｯｸM"/>
      <family val="3"/>
      <charset val="128"/>
    </font>
    <font>
      <sz val="14"/>
      <color theme="1"/>
      <name val="HGPｺﾞｼｯｸM"/>
      <family val="3"/>
      <charset val="128"/>
    </font>
    <font>
      <sz val="18"/>
      <color theme="1"/>
      <name val="ＭＳ ゴシック"/>
      <family val="3"/>
      <charset val="128"/>
    </font>
    <font>
      <sz val="10"/>
      <color theme="1"/>
      <name val="ＭＳ ゴシック"/>
      <family val="3"/>
      <charset val="128"/>
    </font>
    <font>
      <sz val="8"/>
      <color theme="1"/>
      <name val="ＭＳ ゴシック"/>
      <family val="3"/>
      <charset val="128"/>
    </font>
    <font>
      <b/>
      <sz val="16"/>
      <color theme="1"/>
      <name val="HGPｺﾞｼｯｸM"/>
      <family val="3"/>
      <charset val="128"/>
    </font>
    <font>
      <sz val="11"/>
      <color theme="0"/>
      <name val="HGPｺﾞｼｯｸM"/>
      <family val="3"/>
      <charset val="128"/>
    </font>
    <font>
      <sz val="6"/>
      <name val="ＭＳ Ｐゴシック"/>
      <family val="2"/>
      <charset val="128"/>
    </font>
    <font>
      <u/>
      <sz val="11"/>
      <color theme="1"/>
      <name val="ＭＳ Ｐゴシック"/>
      <family val="2"/>
      <charset val="128"/>
    </font>
    <font>
      <sz val="16"/>
      <color theme="1"/>
      <name val="ＭＳ Ｐゴシック"/>
      <family val="2"/>
      <charset val="128"/>
    </font>
    <font>
      <sz val="16"/>
      <color theme="1"/>
      <name val="ＭＳ Ｐゴシック"/>
      <family val="3"/>
      <charset val="128"/>
    </font>
    <font>
      <sz val="18"/>
      <color theme="1"/>
      <name val="ＭＳ Ｐゴシック"/>
      <family val="2"/>
      <charset val="128"/>
    </font>
    <font>
      <sz val="18"/>
      <color theme="1"/>
      <name val="ＭＳ Ｐゴシック"/>
      <family val="3"/>
      <charset val="128"/>
    </font>
    <font>
      <sz val="11"/>
      <name val="ＭＳ Ｐゴシック"/>
      <family val="3"/>
      <charset val="128"/>
    </font>
    <font>
      <b/>
      <sz val="11"/>
      <color theme="0"/>
      <name val="ＭＳ Ｐゴシック"/>
      <family val="3"/>
      <charset val="128"/>
    </font>
    <font>
      <b/>
      <sz val="10"/>
      <color theme="0"/>
      <name val="ＭＳ Ｐゴシック"/>
      <family val="3"/>
      <charset val="128"/>
    </font>
    <font>
      <b/>
      <sz val="13"/>
      <color theme="0"/>
      <name val="ＭＳ Ｐゴシック"/>
      <family val="2"/>
      <charset val="128"/>
    </font>
    <font>
      <b/>
      <sz val="13"/>
      <color theme="0"/>
      <name val="ＭＳ Ｐゴシック"/>
      <family val="3"/>
      <charset val="128"/>
    </font>
    <font>
      <b/>
      <sz val="13"/>
      <color theme="0"/>
      <name val="Wingdings"/>
      <charset val="2"/>
    </font>
    <font>
      <sz val="9"/>
      <color theme="1"/>
      <name val="ＭＳ Ｐゴシック"/>
      <family val="2"/>
      <charset val="128"/>
    </font>
    <font>
      <sz val="9"/>
      <color theme="1"/>
      <name val="ＭＳ Ｐゴシック"/>
      <family val="3"/>
      <charset val="128"/>
    </font>
    <font>
      <sz val="24"/>
      <color theme="1"/>
      <name val="ＭＳ Ｐゴシック"/>
      <family val="2"/>
      <charset val="128"/>
    </font>
    <font>
      <sz val="24"/>
      <color theme="1"/>
      <name val="ＭＳ Ｐゴシック"/>
      <family val="3"/>
      <charset val="128"/>
    </font>
    <font>
      <sz val="12"/>
      <color theme="1"/>
      <name val="ＭＳ Ｐゴシック"/>
      <family val="2"/>
      <charset val="128"/>
    </font>
    <font>
      <b/>
      <u/>
      <sz val="12"/>
      <color theme="4" tint="-0.249977111117893"/>
      <name val="HGPｺﾞｼｯｸM"/>
      <family val="3"/>
      <charset val="128"/>
    </font>
    <font>
      <sz val="12"/>
      <color indexed="81"/>
      <name val="メイリオ"/>
      <family val="3"/>
      <charset val="128"/>
    </font>
    <font>
      <sz val="12"/>
      <color indexed="8"/>
      <name val="メイリオ"/>
      <family val="3"/>
      <charset val="128"/>
    </font>
    <font>
      <u val="double"/>
      <sz val="12"/>
      <color indexed="10"/>
      <name val="メイリオ"/>
      <family val="3"/>
      <charset val="128"/>
    </font>
    <font>
      <sz val="11"/>
      <color theme="1"/>
      <name val="游ゴシック"/>
      <family val="2"/>
      <charset val="128"/>
      <scheme val="minor"/>
    </font>
    <font>
      <sz val="9"/>
      <color theme="1"/>
      <name val="ＭＳ Ｐ明朝"/>
      <family val="2"/>
      <charset val="128"/>
    </font>
    <font>
      <sz val="11"/>
      <color theme="1"/>
      <name val="游ゴシック"/>
      <family val="3"/>
      <charset val="128"/>
      <scheme val="minor"/>
    </font>
    <font>
      <sz val="12"/>
      <color theme="1" tint="0.34998626667073579"/>
      <name val="HGPｺﾞｼｯｸM"/>
      <family val="3"/>
      <charset val="128"/>
    </font>
    <font>
      <b/>
      <sz val="11"/>
      <name val="HGPｺﾞｼｯｸM"/>
      <family val="3"/>
      <charset val="128"/>
    </font>
    <font>
      <b/>
      <sz val="11"/>
      <color rgb="FFFF0000"/>
      <name val="HGPｺﾞｼｯｸM"/>
      <family val="3"/>
      <charset val="128"/>
    </font>
    <font>
      <sz val="6"/>
      <color theme="1"/>
      <name val="ＭＳ 明朝"/>
      <family val="1"/>
      <charset val="128"/>
    </font>
    <font>
      <sz val="11"/>
      <color theme="0" tint="-0.34998626667073579"/>
      <name val="HGPｺﾞｼｯｸM"/>
      <family val="3"/>
      <charset val="128"/>
    </font>
    <font>
      <b/>
      <u/>
      <sz val="11"/>
      <color theme="1"/>
      <name val="游ゴシック"/>
      <family val="3"/>
      <charset val="128"/>
      <scheme val="minor"/>
    </font>
    <font>
      <sz val="11"/>
      <color theme="4" tint="-0.249977111117893"/>
      <name val="游ゴシック"/>
      <family val="2"/>
      <scheme val="minor"/>
    </font>
    <font>
      <sz val="10"/>
      <name val="ＭＳ Ｐゴシック"/>
      <family val="2"/>
      <charset val="128"/>
    </font>
    <font>
      <sz val="10"/>
      <name val="ＭＳ Ｐゴシック"/>
      <family val="3"/>
      <charset val="128"/>
    </font>
    <font>
      <sz val="8"/>
      <color theme="1"/>
      <name val="HGPｺﾞｼｯｸM"/>
      <family val="3"/>
      <charset val="128"/>
    </font>
    <font>
      <sz val="12"/>
      <name val="ＭＳ Ｐゴシック"/>
      <family val="2"/>
      <charset val="128"/>
    </font>
    <font>
      <sz val="12"/>
      <name val="ＭＳ Ｐゴシック"/>
      <family val="3"/>
      <charset val="128"/>
    </font>
    <font>
      <b/>
      <sz val="8"/>
      <color theme="0"/>
      <name val="ＭＳ 明朝"/>
      <family val="1"/>
      <charset val="128"/>
    </font>
    <font>
      <b/>
      <sz val="14"/>
      <name val="HGｺﾞｼｯｸE"/>
      <family val="3"/>
      <charset val="128"/>
    </font>
    <font>
      <sz val="18"/>
      <name val="ＭＳ ゴシック"/>
      <family val="3"/>
      <charset val="128"/>
    </font>
    <font>
      <b/>
      <sz val="10"/>
      <name val="ＭＳ 明朝"/>
      <family val="1"/>
      <charset val="128"/>
    </font>
    <font>
      <b/>
      <sz val="12"/>
      <color rgb="FFFF0000"/>
      <name val="HGPｺﾞｼｯｸM"/>
      <family val="3"/>
      <charset val="128"/>
    </font>
    <font>
      <sz val="11"/>
      <color rgb="FFFF0000"/>
      <name val="游ゴシック"/>
      <family val="2"/>
      <scheme val="minor"/>
    </font>
    <font>
      <u/>
      <sz val="11"/>
      <color rgb="FFFF0000"/>
      <name val="HGPｺﾞｼｯｸM"/>
      <family val="3"/>
      <charset val="128"/>
    </font>
    <font>
      <b/>
      <u/>
      <sz val="11"/>
      <color rgb="FFFF0000"/>
      <name val="HGPｺﾞｼｯｸM"/>
      <family val="3"/>
      <charset val="128"/>
    </font>
  </fonts>
  <fills count="42">
    <fill>
      <patternFill patternType="none"/>
    </fill>
    <fill>
      <patternFill patternType="gray125"/>
    </fill>
    <fill>
      <patternFill patternType="solid">
        <fgColor theme="1"/>
        <bgColor indexed="64"/>
      </patternFill>
    </fill>
    <fill>
      <patternFill patternType="solid">
        <fgColor indexed="10"/>
        <bgColor indexed="64"/>
      </patternFill>
    </fill>
    <fill>
      <patternFill patternType="solid">
        <fgColor rgb="FFFFC000"/>
        <bgColor indexed="64"/>
      </patternFill>
    </fill>
    <fill>
      <patternFill patternType="solid">
        <fgColor rgb="FFFFFF00"/>
        <bgColor indexed="64"/>
      </patternFill>
    </fill>
    <fill>
      <patternFill patternType="solid">
        <fgColor theme="9" tint="-0.249977111117893"/>
        <bgColor indexed="64"/>
      </patternFill>
    </fill>
    <fill>
      <patternFill patternType="solid">
        <fgColor indexed="1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59999389629810485"/>
        <bgColor indexed="64"/>
      </patternFill>
    </fill>
    <fill>
      <patternFill patternType="solid">
        <fgColor theme="7" tint="-0.499984740745262"/>
        <bgColor indexed="64"/>
      </patternFill>
    </fill>
    <fill>
      <patternFill patternType="solid">
        <fgColor theme="7" tint="0.79998168889431442"/>
        <bgColor indexed="64"/>
      </patternFill>
    </fill>
  </fills>
  <borders count="1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tted">
        <color indexed="64"/>
      </left>
      <right style="dotted">
        <color indexed="64"/>
      </right>
      <top style="thin">
        <color indexed="64"/>
      </top>
      <bottom style="thin">
        <color indexed="64"/>
      </bottom>
      <diagonal/>
    </border>
    <border>
      <left/>
      <right/>
      <top style="thin">
        <color auto="1"/>
      </top>
      <bottom/>
      <diagonal/>
    </border>
    <border>
      <left/>
      <right/>
      <top/>
      <bottom style="thin">
        <color indexed="64"/>
      </bottom>
      <diagonal/>
    </border>
    <border>
      <left style="hair">
        <color auto="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right/>
      <top/>
      <bottom style="dotted">
        <color indexed="64"/>
      </bottom>
      <diagonal/>
    </border>
    <border>
      <left style="thin">
        <color indexed="64"/>
      </left>
      <right/>
      <top/>
      <bottom style="medium">
        <color indexed="64"/>
      </bottom>
      <diagonal/>
    </border>
    <border>
      <left/>
      <right/>
      <top style="dotted">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tted">
        <color auto="1"/>
      </left>
      <right style="thin">
        <color auto="1"/>
      </right>
      <top style="thin">
        <color auto="1"/>
      </top>
      <bottom style="thin">
        <color auto="1"/>
      </bottom>
      <diagonal/>
    </border>
    <border>
      <left style="thin">
        <color auto="1"/>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style="hair">
        <color auto="1"/>
      </left>
      <right/>
      <top/>
      <bottom style="hair">
        <color indexed="64"/>
      </bottom>
      <diagonal/>
    </border>
    <border>
      <left/>
      <right style="hair">
        <color auto="1"/>
      </right>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auto="1"/>
      </left>
      <right style="thin">
        <color indexed="64"/>
      </right>
      <top style="hair">
        <color indexed="64"/>
      </top>
      <bottom style="hair">
        <color auto="1"/>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auto="1"/>
      </top>
      <bottom style="hair">
        <color auto="1"/>
      </bottom>
      <diagonal/>
    </border>
    <border>
      <left/>
      <right style="medium">
        <color indexed="64"/>
      </right>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dotted">
        <color indexed="64"/>
      </right>
      <top style="thin">
        <color indexed="64"/>
      </top>
      <bottom/>
      <diagonal/>
    </border>
    <border>
      <left style="hair">
        <color indexed="64"/>
      </left>
      <right style="thin">
        <color indexed="64"/>
      </right>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hair">
        <color auto="1"/>
      </right>
      <top/>
      <bottom/>
      <diagonal/>
    </border>
    <border>
      <left style="hair">
        <color auto="1"/>
      </left>
      <right/>
      <top/>
      <bottom style="thin">
        <color indexed="64"/>
      </bottom>
      <diagonal/>
    </border>
    <border>
      <left/>
      <right style="hair">
        <color auto="1"/>
      </right>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theme="7" tint="-0.24994659260841701"/>
      </left>
      <right style="medium">
        <color theme="7" tint="-0.24994659260841701"/>
      </right>
      <top style="medium">
        <color theme="7" tint="-0.24994659260841701"/>
      </top>
      <bottom style="medium">
        <color theme="7" tint="-0.2499465926084170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hair">
        <color indexed="64"/>
      </left>
      <right/>
      <top style="medium">
        <color indexed="64"/>
      </top>
      <bottom/>
      <diagonal/>
    </border>
    <border>
      <left style="hair">
        <color indexed="64"/>
      </left>
      <right/>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74">
    <xf numFmtId="0" fontId="0" fillId="0" borderId="0"/>
    <xf numFmtId="38" fontId="9"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82" applyNumberFormat="0" applyFill="0" applyAlignment="0" applyProtection="0">
      <alignment vertical="center"/>
    </xf>
    <xf numFmtId="0" fontId="38" fillId="0" borderId="83" applyNumberFormat="0" applyFill="0" applyAlignment="0" applyProtection="0">
      <alignment vertical="center"/>
    </xf>
    <xf numFmtId="0" fontId="39" fillId="0" borderId="84" applyNumberFormat="0" applyFill="0" applyAlignment="0" applyProtection="0">
      <alignment vertical="center"/>
    </xf>
    <xf numFmtId="0" fontId="39" fillId="0" borderId="0" applyNumberFormat="0" applyFill="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85" applyNumberFormat="0" applyAlignment="0" applyProtection="0">
      <alignment vertical="center"/>
    </xf>
    <xf numFmtId="0" fontId="44" fillId="12" borderId="86" applyNumberFormat="0" applyAlignment="0" applyProtection="0">
      <alignment vertical="center"/>
    </xf>
    <xf numFmtId="0" fontId="45" fillId="12" borderId="85" applyNumberFormat="0" applyAlignment="0" applyProtection="0">
      <alignment vertical="center"/>
    </xf>
    <xf numFmtId="0" fontId="46" fillId="0" borderId="87" applyNumberFormat="0" applyFill="0" applyAlignment="0" applyProtection="0">
      <alignment vertical="center"/>
    </xf>
    <xf numFmtId="0" fontId="47" fillId="13" borderId="88" applyNumberFormat="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90" applyNumberFormat="0" applyFill="0" applyAlignment="0" applyProtection="0">
      <alignment vertical="center"/>
    </xf>
    <xf numFmtId="0" fontId="51"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51" fillId="18" borderId="0" applyNumberFormat="0" applyBorder="0" applyAlignment="0" applyProtection="0">
      <alignment vertical="center"/>
    </xf>
    <xf numFmtId="0" fontId="51"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51" fillId="22" borderId="0" applyNumberFormat="0" applyBorder="0" applyAlignment="0" applyProtection="0">
      <alignment vertical="center"/>
    </xf>
    <xf numFmtId="0" fontId="51"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51" fillId="26" borderId="0" applyNumberFormat="0" applyBorder="0" applyAlignment="0" applyProtection="0">
      <alignment vertical="center"/>
    </xf>
    <xf numFmtId="0" fontId="51" fillId="27" borderId="0" applyNumberFormat="0" applyBorder="0" applyAlignment="0" applyProtection="0">
      <alignment vertical="center"/>
    </xf>
    <xf numFmtId="0" fontId="6" fillId="28" borderId="0" applyNumberFormat="0" applyBorder="0" applyAlignment="0" applyProtection="0">
      <alignment vertical="center"/>
    </xf>
    <xf numFmtId="0" fontId="6" fillId="29" borderId="0" applyNumberFormat="0" applyBorder="0" applyAlignment="0" applyProtection="0">
      <alignment vertical="center"/>
    </xf>
    <xf numFmtId="0" fontId="51" fillId="30" borderId="0" applyNumberFormat="0" applyBorder="0" applyAlignment="0" applyProtection="0">
      <alignment vertical="center"/>
    </xf>
    <xf numFmtId="0" fontId="51" fillId="31" borderId="0" applyNumberFormat="0" applyBorder="0" applyAlignment="0" applyProtection="0">
      <alignment vertical="center"/>
    </xf>
    <xf numFmtId="0" fontId="6" fillId="32" borderId="0" applyNumberFormat="0" applyBorder="0" applyAlignment="0" applyProtection="0">
      <alignment vertical="center"/>
    </xf>
    <xf numFmtId="0" fontId="6" fillId="33" borderId="0" applyNumberFormat="0" applyBorder="0" applyAlignment="0" applyProtection="0">
      <alignment vertical="center"/>
    </xf>
    <xf numFmtId="0" fontId="51" fillId="34" borderId="0" applyNumberFormat="0" applyBorder="0" applyAlignment="0" applyProtection="0">
      <alignment vertical="center"/>
    </xf>
    <xf numFmtId="0" fontId="51" fillId="35" borderId="0" applyNumberFormat="0" applyBorder="0" applyAlignment="0" applyProtection="0">
      <alignment vertical="center"/>
    </xf>
    <xf numFmtId="0" fontId="6" fillId="36" borderId="0" applyNumberFormat="0" applyBorder="0" applyAlignment="0" applyProtection="0">
      <alignment vertical="center"/>
    </xf>
    <xf numFmtId="0" fontId="6" fillId="37" borderId="0" applyNumberFormat="0" applyBorder="0" applyAlignment="0" applyProtection="0">
      <alignment vertical="center"/>
    </xf>
    <xf numFmtId="0" fontId="51" fillId="38" borderId="0" applyNumberFormat="0" applyBorder="0" applyAlignment="0" applyProtection="0">
      <alignment vertical="center"/>
    </xf>
    <xf numFmtId="0" fontId="6" fillId="0" borderId="0">
      <alignment vertical="center"/>
    </xf>
    <xf numFmtId="0" fontId="6" fillId="14" borderId="89" applyNumberFormat="0" applyFont="0" applyAlignment="0" applyProtection="0">
      <alignment vertical="center"/>
    </xf>
    <xf numFmtId="0" fontId="5" fillId="0" borderId="0">
      <alignment vertical="center"/>
    </xf>
    <xf numFmtId="0" fontId="3" fillId="0" borderId="0">
      <alignment vertical="center"/>
    </xf>
    <xf numFmtId="0" fontId="3" fillId="14" borderId="89" applyNumberFormat="0" applyFont="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4" borderId="0" applyNumberFormat="0" applyBorder="0" applyAlignment="0" applyProtection="0">
      <alignment vertical="center"/>
    </xf>
    <xf numFmtId="0" fontId="3" fillId="25" borderId="0" applyNumberFormat="0" applyBorder="0" applyAlignment="0" applyProtection="0">
      <alignment vertical="center"/>
    </xf>
    <xf numFmtId="0" fontId="3" fillId="28" borderId="0" applyNumberFormat="0" applyBorder="0" applyAlignment="0" applyProtection="0">
      <alignment vertical="center"/>
    </xf>
    <xf numFmtId="0" fontId="3" fillId="29" borderId="0" applyNumberFormat="0" applyBorder="0" applyAlignment="0" applyProtection="0">
      <alignment vertical="center"/>
    </xf>
    <xf numFmtId="0" fontId="3" fillId="32" borderId="0" applyNumberFormat="0" applyBorder="0" applyAlignment="0" applyProtection="0">
      <alignment vertical="center"/>
    </xf>
    <xf numFmtId="0" fontId="3" fillId="33" borderId="0" applyNumberFormat="0" applyBorder="0" applyAlignment="0" applyProtection="0">
      <alignment vertical="center"/>
    </xf>
    <xf numFmtId="0" fontId="3" fillId="36" borderId="0" applyNumberFormat="0" applyBorder="0" applyAlignment="0" applyProtection="0">
      <alignment vertical="center"/>
    </xf>
    <xf numFmtId="0" fontId="3" fillId="37" borderId="0" applyNumberFormat="0" applyBorder="0" applyAlignment="0" applyProtection="0">
      <alignment vertical="center"/>
    </xf>
    <xf numFmtId="0" fontId="2" fillId="0" borderId="0">
      <alignment vertical="center"/>
    </xf>
    <xf numFmtId="0" fontId="71" fillId="0" borderId="0">
      <alignment vertical="center"/>
    </xf>
    <xf numFmtId="0" fontId="71" fillId="0" borderId="0"/>
    <xf numFmtId="0" fontId="86" fillId="0" borderId="0">
      <alignment vertical="center"/>
    </xf>
    <xf numFmtId="0" fontId="87" fillId="0" borderId="0">
      <alignment vertical="center"/>
    </xf>
    <xf numFmtId="0" fontId="9" fillId="0" borderId="0"/>
    <xf numFmtId="0" fontId="20" fillId="0" borderId="0"/>
    <xf numFmtId="0" fontId="71" fillId="0" borderId="0">
      <alignment vertical="center"/>
    </xf>
    <xf numFmtId="38" fontId="71" fillId="0" borderId="0" applyFont="0" applyFill="0" applyBorder="0" applyAlignment="0" applyProtection="0"/>
    <xf numFmtId="0" fontId="88" fillId="0" borderId="0">
      <alignment vertical="center"/>
    </xf>
    <xf numFmtId="9" fontId="86" fillId="0" borderId="0" applyFont="0" applyFill="0" applyBorder="0" applyAlignment="0" applyProtection="0">
      <alignment vertical="center"/>
    </xf>
    <xf numFmtId="38" fontId="86" fillId="0" borderId="0" applyFont="0" applyFill="0" applyBorder="0" applyAlignment="0" applyProtection="0">
      <alignment vertical="center"/>
    </xf>
    <xf numFmtId="0" fontId="71" fillId="0" borderId="0">
      <alignment vertical="center"/>
    </xf>
    <xf numFmtId="0" fontId="2" fillId="0" borderId="0">
      <alignment vertical="center"/>
    </xf>
    <xf numFmtId="9" fontId="9" fillId="0" borderId="0" applyFont="0" applyFill="0" applyBorder="0" applyAlignment="0" applyProtection="0">
      <alignment vertical="center"/>
    </xf>
  </cellStyleXfs>
  <cellXfs count="976">
    <xf numFmtId="0" fontId="0" fillId="0" borderId="0" xfId="0"/>
    <xf numFmtId="0" fontId="13" fillId="0" borderId="0" xfId="0" applyFont="1" applyProtection="1">
      <protection locked="0"/>
    </xf>
    <xf numFmtId="0" fontId="13" fillId="0" borderId="0" xfId="0" applyFont="1" applyAlignment="1" applyProtection="1">
      <alignment vertical="center"/>
      <protection locked="0"/>
    </xf>
    <xf numFmtId="0" fontId="13" fillId="0" borderId="0" xfId="0" applyFont="1" applyProtection="1"/>
    <xf numFmtId="0" fontId="13" fillId="0" borderId="0" xfId="0" applyFont="1" applyFill="1" applyProtection="1"/>
    <xf numFmtId="0" fontId="13" fillId="0" borderId="0" xfId="0" applyFont="1" applyAlignment="1" applyProtection="1">
      <alignment vertical="center"/>
    </xf>
    <xf numFmtId="0" fontId="14" fillId="0" borderId="0" xfId="0" applyFont="1" applyAlignment="1" applyProtection="1">
      <alignment vertical="center"/>
    </xf>
    <xf numFmtId="0" fontId="16" fillId="0" borderId="0" xfId="0" applyFont="1" applyAlignment="1" applyProtection="1">
      <alignment vertical="center"/>
    </xf>
    <xf numFmtId="0" fontId="13" fillId="0" borderId="1" xfId="0" applyFont="1" applyBorder="1" applyAlignment="1" applyProtection="1">
      <alignment vertical="center"/>
    </xf>
    <xf numFmtId="0" fontId="13" fillId="0" borderId="0" xfId="0" applyFont="1" applyFill="1" applyAlignment="1" applyProtection="1">
      <alignment vertical="center"/>
    </xf>
    <xf numFmtId="0" fontId="13" fillId="0" borderId="0" xfId="0" applyFont="1" applyFill="1" applyBorder="1" applyAlignment="1" applyProtection="1">
      <alignment horizontal="center" vertical="center"/>
    </xf>
    <xf numFmtId="0" fontId="14" fillId="0" borderId="0" xfId="0" applyFont="1" applyFill="1" applyAlignment="1" applyProtection="1">
      <alignment vertical="center"/>
    </xf>
    <xf numFmtId="0" fontId="13" fillId="0" borderId="0" xfId="0" applyFont="1" applyFill="1" applyBorder="1" applyAlignment="1" applyProtection="1">
      <alignment vertical="center"/>
    </xf>
    <xf numFmtId="0" fontId="19" fillId="0" borderId="0" xfId="0" applyFont="1" applyFill="1" applyBorder="1" applyAlignment="1" applyProtection="1">
      <alignment vertical="center"/>
    </xf>
    <xf numFmtId="0" fontId="34" fillId="0" borderId="0" xfId="0" applyFont="1" applyAlignment="1" applyProtection="1">
      <alignment vertical="center"/>
    </xf>
    <xf numFmtId="0" fontId="0" fillId="0" borderId="0" xfId="0" applyProtection="1">
      <protection locked="0"/>
    </xf>
    <xf numFmtId="0" fontId="0" fillId="0" borderId="0" xfId="0" applyProtection="1"/>
    <xf numFmtId="0" fontId="8" fillId="0" borderId="0" xfId="0" applyFont="1" applyProtection="1"/>
    <xf numFmtId="0" fontId="10" fillId="0" borderId="0" xfId="0" applyFont="1" applyAlignment="1" applyProtection="1">
      <alignment wrapText="1"/>
    </xf>
    <xf numFmtId="0" fontId="11" fillId="0" borderId="0" xfId="0" applyFont="1" applyAlignment="1" applyProtection="1">
      <alignment wrapText="1"/>
    </xf>
    <xf numFmtId="0" fontId="52" fillId="0" borderId="0" xfId="42" applyFont="1">
      <alignment vertical="center"/>
    </xf>
    <xf numFmtId="178" fontId="52" fillId="0" borderId="0" xfId="42" applyNumberFormat="1" applyFont="1">
      <alignment vertical="center"/>
    </xf>
    <xf numFmtId="0" fontId="52" fillId="0" borderId="0" xfId="0" applyFont="1"/>
    <xf numFmtId="0" fontId="16" fillId="0" borderId="6" xfId="0" applyFont="1" applyBorder="1" applyAlignment="1" applyProtection="1">
      <alignment vertical="center"/>
    </xf>
    <xf numFmtId="0" fontId="20" fillId="0" borderId="0" xfId="0" applyFont="1" applyProtection="1">
      <protection hidden="1"/>
    </xf>
    <xf numFmtId="0" fontId="35" fillId="0" borderId="0" xfId="0" applyFont="1" applyProtection="1">
      <protection hidden="1"/>
    </xf>
    <xf numFmtId="0" fontId="22" fillId="0" borderId="0" xfId="0" applyFont="1" applyAlignment="1" applyProtection="1">
      <alignment vertical="center"/>
      <protection hidden="1"/>
    </xf>
    <xf numFmtId="0" fontId="21" fillId="0" borderId="0" xfId="0" applyFont="1" applyAlignment="1" applyProtection="1">
      <alignment vertical="center"/>
      <protection hidden="1"/>
    </xf>
    <xf numFmtId="0" fontId="21" fillId="0" borderId="3" xfId="0" applyFont="1" applyBorder="1" applyAlignment="1" applyProtection="1">
      <alignment vertical="center"/>
      <protection hidden="1"/>
    </xf>
    <xf numFmtId="0" fontId="21" fillId="0" borderId="4" xfId="0" applyFont="1" applyBorder="1" applyAlignment="1" applyProtection="1">
      <alignment vertical="center"/>
      <protection hidden="1"/>
    </xf>
    <xf numFmtId="0" fontId="20" fillId="0" borderId="0" xfId="0" applyFont="1" applyAlignment="1" applyProtection="1">
      <alignment vertical="center"/>
      <protection hidden="1"/>
    </xf>
    <xf numFmtId="0" fontId="20" fillId="0" borderId="0" xfId="0" applyFont="1" applyFill="1" applyProtection="1">
      <protection hidden="1"/>
    </xf>
    <xf numFmtId="0" fontId="21" fillId="0" borderId="0" xfId="0" applyFont="1" applyFill="1" applyAlignment="1" applyProtection="1">
      <alignment vertical="center"/>
      <protection hidden="1"/>
    </xf>
    <xf numFmtId="0" fontId="21" fillId="0" borderId="0" xfId="0" applyFont="1" applyFill="1" applyBorder="1" applyAlignment="1" applyProtection="1">
      <alignment horizontal="distributed" vertical="center"/>
      <protection hidden="1"/>
    </xf>
    <xf numFmtId="0" fontId="23" fillId="0" borderId="0" xfId="0" applyFont="1" applyFill="1" applyBorder="1" applyAlignment="1" applyProtection="1">
      <alignment horizontal="center" vertical="top"/>
      <protection hidden="1"/>
    </xf>
    <xf numFmtId="0" fontId="21" fillId="0" borderId="0" xfId="0" applyFont="1" applyFill="1" applyBorder="1" applyAlignment="1" applyProtection="1">
      <alignment vertical="center"/>
      <protection hidden="1"/>
    </xf>
    <xf numFmtId="0" fontId="20" fillId="0" borderId="0" xfId="0" applyFont="1" applyFill="1" applyAlignment="1" applyProtection="1">
      <alignment vertical="center"/>
      <protection hidden="1"/>
    </xf>
    <xf numFmtId="0" fontId="24" fillId="0" borderId="0" xfId="0" applyFont="1" applyAlignment="1" applyProtection="1">
      <alignment vertical="center"/>
      <protection hidden="1"/>
    </xf>
    <xf numFmtId="0" fontId="24" fillId="0" borderId="0" xfId="0" applyFont="1" applyProtection="1">
      <protection hidden="1"/>
    </xf>
    <xf numFmtId="0" fontId="25" fillId="0" borderId="2" xfId="0" applyFont="1" applyFill="1" applyBorder="1" applyAlignment="1" applyProtection="1">
      <alignment vertical="center"/>
      <protection hidden="1"/>
    </xf>
    <xf numFmtId="0" fontId="25" fillId="0" borderId="3" xfId="0" applyFont="1" applyFill="1" applyBorder="1" applyAlignment="1" applyProtection="1">
      <alignment vertical="center"/>
      <protection hidden="1"/>
    </xf>
    <xf numFmtId="0" fontId="20" fillId="0" borderId="12" xfId="0" applyFont="1" applyFill="1" applyBorder="1" applyAlignment="1" applyProtection="1">
      <alignment vertical="center"/>
      <protection hidden="1"/>
    </xf>
    <xf numFmtId="0" fontId="20" fillId="0" borderId="32" xfId="0" applyFont="1" applyFill="1" applyBorder="1" applyAlignment="1" applyProtection="1">
      <alignment vertical="center"/>
      <protection hidden="1"/>
    </xf>
    <xf numFmtId="0" fontId="20" fillId="0" borderId="3" xfId="0" applyFont="1" applyFill="1" applyBorder="1" applyAlignment="1" applyProtection="1">
      <alignment vertical="center"/>
      <protection hidden="1"/>
    </xf>
    <xf numFmtId="0" fontId="20" fillId="0" borderId="0" xfId="0" applyFont="1" applyBorder="1" applyAlignment="1" applyProtection="1">
      <alignment vertical="center"/>
      <protection hidden="1"/>
    </xf>
    <xf numFmtId="0" fontId="21" fillId="0" borderId="61" xfId="0" applyFont="1" applyFill="1" applyBorder="1" applyAlignment="1" applyProtection="1">
      <alignment vertical="center"/>
      <protection hidden="1"/>
    </xf>
    <xf numFmtId="0" fontId="21" fillId="0" borderId="41" xfId="0" applyFont="1" applyFill="1" applyBorder="1" applyAlignment="1" applyProtection="1">
      <alignment vertical="center"/>
      <protection hidden="1"/>
    </xf>
    <xf numFmtId="0" fontId="25" fillId="0" borderId="15" xfId="0" applyFont="1" applyFill="1" applyBorder="1" applyAlignment="1" applyProtection="1">
      <alignment vertical="center"/>
      <protection hidden="1"/>
    </xf>
    <xf numFmtId="0" fontId="25" fillId="0" borderId="0" xfId="0" applyFont="1" applyFill="1" applyBorder="1" applyAlignment="1" applyProtection="1">
      <alignment horizontal="center" vertical="center"/>
      <protection hidden="1"/>
    </xf>
    <xf numFmtId="0" fontId="21" fillId="0" borderId="54" xfId="0" applyFont="1" applyFill="1" applyBorder="1" applyAlignment="1" applyProtection="1">
      <alignment vertical="center"/>
      <protection hidden="1"/>
    </xf>
    <xf numFmtId="0" fontId="21" fillId="0" borderId="51" xfId="0" applyFont="1" applyFill="1" applyBorder="1" applyAlignment="1" applyProtection="1">
      <alignment vertical="center"/>
      <protection hidden="1"/>
    </xf>
    <xf numFmtId="0" fontId="25" fillId="0" borderId="61" xfId="0" applyFont="1" applyFill="1" applyBorder="1" applyAlignment="1" applyProtection="1">
      <alignment vertical="center"/>
      <protection hidden="1"/>
    </xf>
    <xf numFmtId="0" fontId="21" fillId="0" borderId="49" xfId="0" applyFont="1" applyFill="1" applyBorder="1" applyAlignment="1" applyProtection="1">
      <alignment vertical="center"/>
      <protection hidden="1"/>
    </xf>
    <xf numFmtId="0" fontId="20" fillId="0" borderId="52" xfId="0" applyFont="1" applyFill="1" applyBorder="1" applyAlignment="1" applyProtection="1">
      <alignment horizontal="center" vertical="center"/>
      <protection hidden="1"/>
    </xf>
    <xf numFmtId="0" fontId="20" fillId="0" borderId="2" xfId="0" applyFont="1" applyFill="1" applyBorder="1" applyProtection="1">
      <protection hidden="1"/>
    </xf>
    <xf numFmtId="0" fontId="20" fillId="0" borderId="3" xfId="0" applyFont="1" applyFill="1" applyBorder="1" applyProtection="1">
      <protection hidden="1"/>
    </xf>
    <xf numFmtId="0" fontId="20" fillId="0" borderId="6" xfId="0" applyFont="1" applyFill="1" applyBorder="1" applyProtection="1">
      <protection hidden="1"/>
    </xf>
    <xf numFmtId="0" fontId="20" fillId="0" borderId="0" xfId="0" applyFont="1" applyFill="1" applyBorder="1" applyAlignment="1" applyProtection="1">
      <alignment horizontal="center" vertical="center"/>
      <protection hidden="1"/>
    </xf>
    <xf numFmtId="0" fontId="21" fillId="0" borderId="30" xfId="0" applyFont="1" applyFill="1" applyBorder="1" applyAlignment="1" applyProtection="1">
      <alignment vertical="center" wrapText="1"/>
      <protection hidden="1"/>
    </xf>
    <xf numFmtId="0" fontId="21" fillId="0" borderId="31" xfId="0" applyFont="1" applyFill="1" applyBorder="1" applyAlignment="1" applyProtection="1">
      <alignment vertical="center" wrapText="1"/>
      <protection hidden="1"/>
    </xf>
    <xf numFmtId="0" fontId="20" fillId="0" borderId="6" xfId="0" applyFont="1" applyBorder="1" applyAlignment="1" applyProtection="1">
      <alignment horizontal="center" vertical="center"/>
      <protection hidden="1"/>
    </xf>
    <xf numFmtId="0" fontId="20" fillId="0" borderId="0" xfId="0" applyFont="1" applyBorder="1" applyAlignment="1" applyProtection="1">
      <alignment horizontal="center" vertical="center"/>
      <protection hidden="1"/>
    </xf>
    <xf numFmtId="0" fontId="20" fillId="0" borderId="6" xfId="0" applyFont="1" applyBorder="1" applyAlignment="1" applyProtection="1">
      <alignment vertical="center"/>
      <protection hidden="1"/>
    </xf>
    <xf numFmtId="0" fontId="20" fillId="0" borderId="10" xfId="0" applyFont="1" applyBorder="1" applyAlignment="1" applyProtection="1">
      <alignment vertical="center"/>
      <protection hidden="1"/>
    </xf>
    <xf numFmtId="0" fontId="21" fillId="0" borderId="97" xfId="0" applyFont="1" applyFill="1" applyBorder="1" applyAlignment="1" applyProtection="1">
      <alignment vertical="center"/>
      <protection hidden="1"/>
    </xf>
    <xf numFmtId="0" fontId="13" fillId="0" borderId="0" xfId="0" applyFont="1"/>
    <xf numFmtId="0" fontId="13" fillId="0" borderId="0" xfId="0" applyFont="1" applyAlignment="1">
      <alignment vertical="center"/>
    </xf>
    <xf numFmtId="0" fontId="21" fillId="0" borderId="42" xfId="0" applyFont="1" applyFill="1" applyBorder="1" applyAlignment="1" applyProtection="1">
      <alignment vertical="center"/>
      <protection hidden="1"/>
    </xf>
    <xf numFmtId="0" fontId="64" fillId="0" borderId="0" xfId="0" applyFont="1" applyProtection="1">
      <protection locked="0"/>
    </xf>
    <xf numFmtId="0" fontId="5" fillId="0" borderId="0" xfId="44" applyProtection="1">
      <alignment vertical="center"/>
    </xf>
    <xf numFmtId="0" fontId="5" fillId="0" borderId="0" xfId="44" applyBorder="1" applyAlignment="1" applyProtection="1">
      <alignment vertical="center" wrapText="1"/>
    </xf>
    <xf numFmtId="0" fontId="82" fillId="0" borderId="0" xfId="0" applyFont="1" applyAlignment="1" applyProtection="1">
      <alignment horizontal="left" vertical="center" wrapText="1"/>
    </xf>
    <xf numFmtId="0" fontId="20" fillId="0" borderId="0" xfId="0" applyFont="1" applyFill="1" applyBorder="1" applyAlignment="1" applyProtection="1">
      <alignment horizontal="center" vertical="center"/>
      <protection hidden="1"/>
    </xf>
    <xf numFmtId="0" fontId="89" fillId="0" borderId="0" xfId="0" applyFont="1" applyFill="1" applyBorder="1" applyAlignment="1" applyProtection="1">
      <alignment vertical="center" wrapText="1"/>
    </xf>
    <xf numFmtId="0" fontId="16" fillId="0" borderId="10" xfId="0" applyFont="1" applyBorder="1" applyAlignment="1" applyProtection="1">
      <alignment vertical="center"/>
    </xf>
    <xf numFmtId="0" fontId="13" fillId="0" borderId="14" xfId="0" applyFont="1" applyBorder="1" applyAlignment="1" applyProtection="1">
      <alignment vertical="center"/>
    </xf>
    <xf numFmtId="0" fontId="19" fillId="0" borderId="14" xfId="0" applyFont="1" applyFill="1" applyBorder="1" applyAlignment="1" applyProtection="1">
      <alignment vertical="center"/>
    </xf>
    <xf numFmtId="0" fontId="13" fillId="0" borderId="0" xfId="0" applyFont="1" applyProtection="1">
      <protection hidden="1"/>
    </xf>
    <xf numFmtId="0" fontId="13" fillId="0" borderId="0" xfId="0" applyFont="1" applyFill="1" applyProtection="1">
      <protection hidden="1"/>
    </xf>
    <xf numFmtId="0" fontId="13" fillId="0" borderId="0" xfId="0" applyFont="1" applyAlignment="1" applyProtection="1">
      <alignment vertical="center"/>
      <protection hidden="1"/>
    </xf>
    <xf numFmtId="0" fontId="13" fillId="0" borderId="2" xfId="0" applyFont="1" applyBorder="1" applyAlignment="1" applyProtection="1">
      <alignment vertical="center"/>
      <protection hidden="1"/>
    </xf>
    <xf numFmtId="0" fontId="13" fillId="0" borderId="4" xfId="0" applyFont="1" applyBorder="1" applyAlignment="1" applyProtection="1">
      <alignment vertical="center"/>
      <protection hidden="1"/>
    </xf>
    <xf numFmtId="0" fontId="13" fillId="0" borderId="1" xfId="0" applyFont="1" applyBorder="1" applyAlignment="1" applyProtection="1">
      <alignment vertical="center"/>
      <protection hidden="1"/>
    </xf>
    <xf numFmtId="0" fontId="92" fillId="0" borderId="0" xfId="0" applyFont="1" applyAlignment="1" applyProtection="1">
      <alignment vertical="center"/>
      <protection hidden="1"/>
    </xf>
    <xf numFmtId="0" fontId="93" fillId="0" borderId="0" xfId="0" applyFont="1" applyAlignment="1" applyProtection="1">
      <alignment vertical="center"/>
    </xf>
    <xf numFmtId="0" fontId="88" fillId="0" borderId="0" xfId="59" applyFont="1" applyFill="1" applyBorder="1">
      <alignment vertical="center"/>
    </xf>
    <xf numFmtId="0" fontId="0" fillId="0" borderId="1" xfId="0" applyBorder="1"/>
    <xf numFmtId="0" fontId="0" fillId="0" borderId="1" xfId="0" applyBorder="1" applyAlignment="1">
      <alignment horizontal="center"/>
    </xf>
    <xf numFmtId="179" fontId="95" fillId="41" borderId="1" xfId="73" applyNumberFormat="1" applyFont="1" applyFill="1" applyBorder="1" applyAlignment="1"/>
    <xf numFmtId="0" fontId="1" fillId="0" borderId="0" xfId="44" applyFont="1" applyProtection="1">
      <alignment vertical="center"/>
    </xf>
    <xf numFmtId="0" fontId="13" fillId="0" borderId="0" xfId="0" applyFont="1" applyFill="1" applyBorder="1" applyAlignment="1" applyProtection="1">
      <alignment horizontal="left"/>
      <protection locked="0"/>
    </xf>
    <xf numFmtId="0" fontId="20" fillId="0" borderId="10" xfId="0" applyFont="1" applyBorder="1" applyAlignment="1" applyProtection="1">
      <alignment horizontal="center" vertical="center"/>
      <protection hidden="1"/>
    </xf>
    <xf numFmtId="0" fontId="20" fillId="0" borderId="11" xfId="0" applyFont="1" applyBorder="1" applyAlignment="1" applyProtection="1">
      <alignment horizontal="center" vertical="center"/>
      <protection hidden="1"/>
    </xf>
    <xf numFmtId="0" fontId="5" fillId="0" borderId="0" xfId="44" applyProtection="1">
      <alignment vertical="center"/>
      <protection hidden="1"/>
    </xf>
    <xf numFmtId="0" fontId="67" fillId="0" borderId="0" xfId="44" applyFont="1" applyAlignment="1" applyProtection="1">
      <alignment vertical="top" wrapText="1"/>
      <protection hidden="1"/>
    </xf>
    <xf numFmtId="0" fontId="68" fillId="0" borderId="0" xfId="44" applyFont="1" applyAlignment="1" applyProtection="1">
      <alignment vertical="top"/>
      <protection hidden="1"/>
    </xf>
    <xf numFmtId="0" fontId="63" fillId="0" borderId="0" xfId="0" applyFont="1" applyAlignment="1" applyProtection="1">
      <alignment vertical="center"/>
      <protection hidden="1"/>
    </xf>
    <xf numFmtId="0" fontId="58" fillId="0" borderId="0" xfId="0" applyFont="1" applyAlignment="1" applyProtection="1">
      <alignment vertical="center"/>
      <protection hidden="1"/>
    </xf>
    <xf numFmtId="0" fontId="59" fillId="0" borderId="0" xfId="0" applyFont="1" applyAlignment="1" applyProtection="1">
      <alignment vertical="center"/>
      <protection hidden="1"/>
    </xf>
    <xf numFmtId="0" fontId="13" fillId="5" borderId="1" xfId="0" applyFont="1" applyFill="1" applyBorder="1" applyAlignment="1" applyProtection="1">
      <protection hidden="1"/>
    </xf>
    <xf numFmtId="0" fontId="58" fillId="0" borderId="0" xfId="0" applyFont="1" applyProtection="1">
      <protection hidden="1"/>
    </xf>
    <xf numFmtId="0" fontId="13" fillId="4" borderId="1" xfId="0" applyFont="1" applyFill="1" applyBorder="1" applyAlignment="1" applyProtection="1">
      <protection hidden="1"/>
    </xf>
    <xf numFmtId="0" fontId="27" fillId="2" borderId="1" xfId="0" applyFont="1" applyFill="1" applyBorder="1" applyAlignment="1" applyProtection="1">
      <protection hidden="1"/>
    </xf>
    <xf numFmtId="0" fontId="60" fillId="0" borderId="19" xfId="0" applyFont="1" applyBorder="1" applyAlignment="1" applyProtection="1">
      <alignment vertical="center"/>
      <protection hidden="1"/>
    </xf>
    <xf numFmtId="0" fontId="60" fillId="0" borderId="0" xfId="0" applyFont="1" applyBorder="1" applyAlignment="1" applyProtection="1">
      <alignment vertical="center"/>
      <protection hidden="1"/>
    </xf>
    <xf numFmtId="0" fontId="8" fillId="0" borderId="0" xfId="0" applyFont="1" applyProtection="1">
      <protection hidden="1"/>
    </xf>
    <xf numFmtId="0" fontId="8" fillId="0" borderId="0" xfId="0" applyFont="1" applyAlignment="1" applyProtection="1">
      <alignment horizontal="left" vertical="distributed"/>
      <protection hidden="1"/>
    </xf>
    <xf numFmtId="0" fontId="8" fillId="0" borderId="0" xfId="0" applyFont="1" applyAlignment="1" applyProtection="1">
      <alignment vertical="distributed"/>
      <protection hidden="1"/>
    </xf>
    <xf numFmtId="0" fontId="0" fillId="0" borderId="0" xfId="0" applyAlignment="1" applyProtection="1">
      <alignment horizontal="left"/>
    </xf>
    <xf numFmtId="0" fontId="89" fillId="0" borderId="0" xfId="0" applyFont="1" applyAlignment="1" applyProtection="1">
      <alignment horizontal="left" vertical="center" wrapText="1"/>
      <protection hidden="1"/>
    </xf>
    <xf numFmtId="0" fontId="88" fillId="5" borderId="0" xfId="59" applyFont="1" applyFill="1" applyBorder="1">
      <alignment vertical="center"/>
    </xf>
    <xf numFmtId="0" fontId="88" fillId="7" borderId="0" xfId="59" applyFont="1" applyFill="1" applyBorder="1">
      <alignment vertical="center"/>
    </xf>
    <xf numFmtId="0" fontId="0" fillId="0" borderId="0" xfId="0" applyFill="1" applyProtection="1">
      <protection locked="0"/>
    </xf>
    <xf numFmtId="0" fontId="13" fillId="0" borderId="14" xfId="0" applyFont="1" applyBorder="1" applyAlignment="1" applyProtection="1">
      <alignment horizontal="center" vertical="center"/>
      <protection hidden="1"/>
    </xf>
    <xf numFmtId="0" fontId="13" fillId="0" borderId="10" xfId="0" applyFont="1" applyBorder="1" applyAlignment="1" applyProtection="1">
      <alignment vertical="center"/>
      <protection hidden="1"/>
    </xf>
    <xf numFmtId="0" fontId="13" fillId="0" borderId="11" xfId="0" applyFont="1" applyBorder="1" applyAlignment="1" applyProtection="1">
      <alignment vertical="center"/>
      <protection hidden="1"/>
    </xf>
    <xf numFmtId="0" fontId="89" fillId="0" borderId="0" xfId="0" applyFont="1" applyAlignment="1" applyProtection="1">
      <alignment vertical="center" wrapText="1"/>
      <protection hidden="1"/>
    </xf>
    <xf numFmtId="0" fontId="64" fillId="0" borderId="0" xfId="0" applyFont="1" applyProtection="1"/>
    <xf numFmtId="0" fontId="13" fillId="0" borderId="2" xfId="0" applyFont="1" applyBorder="1" applyAlignment="1" applyProtection="1">
      <alignment vertical="center"/>
    </xf>
    <xf numFmtId="0" fontId="13" fillId="0" borderId="4" xfId="0" applyFont="1" applyBorder="1" applyAlignment="1" applyProtection="1">
      <alignment vertical="center"/>
    </xf>
    <xf numFmtId="0" fontId="13" fillId="0" borderId="3" xfId="0" applyFont="1" applyBorder="1" applyAlignment="1" applyProtection="1">
      <alignment horizontal="center" vertical="center"/>
    </xf>
    <xf numFmtId="0" fontId="13" fillId="0" borderId="0" xfId="0" applyFont="1" applyFill="1" applyBorder="1" applyAlignment="1" applyProtection="1">
      <alignment horizontal="left"/>
    </xf>
    <xf numFmtId="0" fontId="89" fillId="0" borderId="0" xfId="0" applyFont="1" applyAlignment="1" applyProtection="1">
      <alignment horizontal="left" vertical="center" wrapText="1"/>
    </xf>
    <xf numFmtId="0" fontId="22" fillId="0" borderId="0" xfId="0" applyFont="1" applyFill="1" applyAlignment="1" applyProtection="1">
      <alignment vertical="center"/>
      <protection hidden="1"/>
    </xf>
    <xf numFmtId="0" fontId="0" fillId="0" borderId="0" xfId="0" applyFill="1" applyProtection="1"/>
    <xf numFmtId="0" fontId="16" fillId="0" borderId="6" xfId="0" applyFont="1" applyFill="1" applyBorder="1" applyAlignment="1" applyProtection="1">
      <alignment vertical="center"/>
    </xf>
    <xf numFmtId="0" fontId="13" fillId="0" borderId="13" xfId="0" applyFont="1" applyFill="1" applyBorder="1" applyAlignment="1" applyProtection="1">
      <alignment vertical="center"/>
    </xf>
    <xf numFmtId="0" fontId="16" fillId="0" borderId="0" xfId="0" applyFont="1" applyFill="1" applyBorder="1" applyAlignment="1" applyProtection="1">
      <alignment vertical="center"/>
    </xf>
    <xf numFmtId="0" fontId="16" fillId="0" borderId="0" xfId="0" applyFont="1" applyFill="1" applyAlignment="1" applyProtection="1">
      <alignment vertical="center"/>
    </xf>
    <xf numFmtId="0" fontId="20" fillId="0" borderId="0" xfId="0" applyFont="1" applyFill="1" applyBorder="1" applyAlignment="1" applyProtection="1">
      <alignment horizontal="center" vertical="center"/>
      <protection hidden="1"/>
    </xf>
    <xf numFmtId="0" fontId="20" fillId="0" borderId="0" xfId="0" applyFont="1" applyFill="1" applyBorder="1" applyAlignment="1" applyProtection="1">
      <alignment horizontal="center" vertical="top"/>
      <protection hidden="1"/>
    </xf>
    <xf numFmtId="0" fontId="58" fillId="0" borderId="0" xfId="0" applyFont="1" applyAlignment="1" applyProtection="1">
      <alignment vertical="center"/>
    </xf>
    <xf numFmtId="0" fontId="58" fillId="0" borderId="0" xfId="0" applyFont="1" applyAlignment="1" applyProtection="1">
      <alignment vertical="center"/>
      <protection locked="0"/>
    </xf>
    <xf numFmtId="0" fontId="58" fillId="0" borderId="0" xfId="0" applyFont="1" applyAlignment="1" applyProtection="1">
      <alignment vertical="center" wrapText="1"/>
    </xf>
    <xf numFmtId="0" fontId="89" fillId="0" borderId="0" xfId="0" applyFont="1" applyAlignment="1" applyProtection="1">
      <alignment horizontal="left" vertical="center" wrapText="1"/>
      <protection hidden="1"/>
    </xf>
    <xf numFmtId="179" fontId="0" fillId="0" borderId="0" xfId="73" applyNumberFormat="1" applyFont="1" applyAlignment="1"/>
    <xf numFmtId="0" fontId="106" fillId="0" borderId="0" xfId="0" applyFont="1"/>
    <xf numFmtId="0" fontId="72" fillId="2" borderId="115" xfId="44" applyFont="1" applyFill="1" applyBorder="1" applyAlignment="1" applyProtection="1">
      <alignment vertical="center"/>
    </xf>
    <xf numFmtId="0" fontId="72" fillId="2" borderId="1" xfId="44" applyFont="1" applyFill="1" applyBorder="1" applyAlignment="1" applyProtection="1">
      <alignment vertical="center"/>
    </xf>
    <xf numFmtId="0" fontId="72" fillId="2" borderId="116" xfId="44" applyFont="1" applyFill="1" applyBorder="1" applyAlignment="1" applyProtection="1">
      <alignment vertical="center"/>
    </xf>
    <xf numFmtId="0" fontId="107" fillId="0" borderId="0" xfId="0" applyFont="1" applyAlignment="1" applyProtection="1">
      <alignment vertical="center"/>
    </xf>
    <xf numFmtId="0" fontId="108" fillId="0" borderId="0" xfId="0" applyFont="1" applyAlignment="1" applyProtection="1">
      <alignment vertical="center"/>
    </xf>
    <xf numFmtId="0" fontId="28" fillId="0" borderId="0" xfId="0" applyFont="1" applyFill="1" applyAlignment="1" applyProtection="1">
      <alignment vertical="center"/>
    </xf>
    <xf numFmtId="0" fontId="82" fillId="7" borderId="7" xfId="0" applyFont="1" applyFill="1" applyBorder="1" applyAlignment="1" applyProtection="1">
      <alignment horizontal="center" vertical="center" wrapText="1"/>
    </xf>
    <xf numFmtId="0" fontId="82" fillId="5" borderId="13" xfId="0" applyFont="1" applyFill="1" applyBorder="1" applyAlignment="1" applyProtection="1">
      <alignment horizontal="center" vertical="center" wrapText="1"/>
    </xf>
    <xf numFmtId="0" fontId="82" fillId="5" borderId="8" xfId="0" applyFont="1" applyFill="1" applyBorder="1" applyAlignment="1" applyProtection="1">
      <alignment horizontal="center" vertical="center" wrapText="1"/>
    </xf>
    <xf numFmtId="0" fontId="82" fillId="5" borderId="10" xfId="0" applyFont="1" applyFill="1" applyBorder="1" applyAlignment="1" applyProtection="1">
      <alignment horizontal="center" vertical="center" wrapText="1"/>
    </xf>
    <xf numFmtId="0" fontId="82" fillId="5" borderId="14" xfId="0" applyFont="1" applyFill="1" applyBorder="1" applyAlignment="1" applyProtection="1">
      <alignment horizontal="center" vertical="center" wrapText="1"/>
    </xf>
    <xf numFmtId="0" fontId="82" fillId="5" borderId="11" xfId="0" applyFont="1" applyFill="1" applyBorder="1" applyAlignment="1" applyProtection="1">
      <alignment horizontal="center" vertical="center" wrapText="1"/>
    </xf>
    <xf numFmtId="0" fontId="54" fillId="0" borderId="126" xfId="0" applyFont="1" applyBorder="1" applyAlignment="1" applyProtection="1">
      <alignment horizontal="left" vertical="center" wrapText="1"/>
    </xf>
    <xf numFmtId="0" fontId="54" fillId="0" borderId="127" xfId="0" applyFont="1" applyBorder="1" applyAlignment="1" applyProtection="1">
      <alignment horizontal="left" vertical="center" wrapText="1"/>
    </xf>
    <xf numFmtId="0" fontId="54" fillId="0" borderId="128" xfId="0" applyFont="1" applyBorder="1" applyAlignment="1" applyProtection="1">
      <alignment horizontal="left" vertical="center" wrapText="1"/>
    </xf>
    <xf numFmtId="0" fontId="54" fillId="0" borderId="129" xfId="0" applyFont="1" applyBorder="1" applyAlignment="1" applyProtection="1">
      <alignment horizontal="left" vertical="center" wrapText="1"/>
    </xf>
    <xf numFmtId="0" fontId="54" fillId="0" borderId="130" xfId="0" applyFont="1" applyBorder="1" applyAlignment="1" applyProtection="1">
      <alignment horizontal="left" vertical="center" wrapText="1"/>
    </xf>
    <xf numFmtId="0" fontId="54" fillId="0" borderId="131" xfId="0" applyFont="1" applyBorder="1" applyAlignment="1" applyProtection="1">
      <alignment horizontal="left" vertical="center" wrapText="1"/>
    </xf>
    <xf numFmtId="0" fontId="105" fillId="0" borderId="2" xfId="0" applyFont="1" applyFill="1" applyBorder="1" applyAlignment="1" applyProtection="1">
      <alignment horizontal="center" vertical="center" wrapText="1"/>
    </xf>
    <xf numFmtId="0" fontId="105" fillId="0" borderId="3" xfId="0" applyFont="1" applyFill="1" applyBorder="1" applyAlignment="1" applyProtection="1">
      <alignment horizontal="center" vertical="center" wrapText="1"/>
    </xf>
    <xf numFmtId="0" fontId="105" fillId="0" borderId="4" xfId="0" applyFont="1" applyFill="1" applyBorder="1" applyAlignment="1" applyProtection="1">
      <alignment horizontal="center" vertical="center" wrapText="1"/>
    </xf>
    <xf numFmtId="0" fontId="13" fillId="7" borderId="2" xfId="0" applyFont="1" applyFill="1" applyBorder="1" applyAlignment="1" applyProtection="1">
      <alignment horizontal="left" shrinkToFit="1"/>
      <protection locked="0"/>
    </xf>
    <xf numFmtId="0" fontId="13" fillId="7" borderId="3" xfId="0" applyFont="1" applyFill="1" applyBorder="1" applyAlignment="1" applyProtection="1">
      <alignment horizontal="left" shrinkToFit="1"/>
      <protection locked="0"/>
    </xf>
    <xf numFmtId="0" fontId="13" fillId="7" borderId="4" xfId="0" applyFont="1" applyFill="1" applyBorder="1" applyAlignment="1" applyProtection="1">
      <alignment horizontal="left" shrinkToFit="1"/>
      <protection locked="0"/>
    </xf>
    <xf numFmtId="0" fontId="89" fillId="0" borderId="0" xfId="0" applyFont="1" applyAlignment="1" applyProtection="1">
      <alignment horizontal="left" vertical="center" wrapText="1"/>
      <protection hidden="1"/>
    </xf>
    <xf numFmtId="0" fontId="19" fillId="7" borderId="2" xfId="0" applyFont="1" applyFill="1" applyBorder="1" applyAlignment="1" applyProtection="1">
      <alignment horizontal="left" vertical="center" shrinkToFit="1"/>
      <protection locked="0"/>
    </xf>
    <xf numFmtId="0" fontId="19" fillId="7" borderId="3" xfId="0" applyFont="1" applyFill="1" applyBorder="1" applyAlignment="1" applyProtection="1">
      <alignment horizontal="left" vertical="center" shrinkToFit="1"/>
      <protection locked="0"/>
    </xf>
    <xf numFmtId="0" fontId="19" fillId="7" borderId="4" xfId="0" applyFont="1" applyFill="1" applyBorder="1" applyAlignment="1" applyProtection="1">
      <alignment horizontal="left" vertical="center" shrinkToFit="1"/>
      <protection locked="0"/>
    </xf>
    <xf numFmtId="0" fontId="13" fillId="0" borderId="7" xfId="0" applyFont="1" applyBorder="1" applyAlignment="1" applyProtection="1">
      <alignment horizontal="center" vertical="center" wrapText="1"/>
    </xf>
    <xf numFmtId="0" fontId="13" fillId="0" borderId="13" xfId="0" applyFont="1" applyBorder="1" applyAlignment="1" applyProtection="1">
      <alignment horizontal="center" vertical="center"/>
    </xf>
    <xf numFmtId="0" fontId="13" fillId="0" borderId="8" xfId="0" applyFont="1" applyBorder="1" applyAlignment="1" applyProtection="1">
      <alignment horizontal="center" vertical="center"/>
    </xf>
    <xf numFmtId="0" fontId="13" fillId="0" borderId="6" xfId="0" applyFont="1" applyBorder="1" applyAlignment="1" applyProtection="1">
      <alignment horizontal="center" vertical="center" wrapText="1"/>
    </xf>
    <xf numFmtId="0" fontId="13" fillId="0" borderId="0" xfId="0" applyFont="1" applyBorder="1" applyAlignment="1" applyProtection="1">
      <alignment horizontal="center" vertical="center"/>
    </xf>
    <xf numFmtId="0" fontId="13" fillId="0" borderId="9" xfId="0" applyFont="1" applyBorder="1" applyAlignment="1" applyProtection="1">
      <alignment horizontal="center" vertical="center"/>
    </xf>
    <xf numFmtId="0" fontId="13" fillId="0" borderId="6" xfId="0" applyFont="1" applyBorder="1" applyAlignment="1" applyProtection="1">
      <alignment horizontal="center" vertical="center"/>
    </xf>
    <xf numFmtId="0" fontId="13" fillId="0" borderId="10" xfId="0" applyFont="1" applyBorder="1" applyAlignment="1" applyProtection="1">
      <alignment horizontal="center" vertical="center"/>
    </xf>
    <xf numFmtId="0" fontId="13" fillId="0" borderId="14" xfId="0" applyFont="1" applyBorder="1" applyAlignment="1" applyProtection="1">
      <alignment horizontal="center" vertical="center"/>
    </xf>
    <xf numFmtId="0" fontId="13" fillId="0" borderId="11" xfId="0" applyFont="1" applyBorder="1" applyAlignment="1" applyProtection="1">
      <alignment horizontal="center" vertical="center"/>
    </xf>
    <xf numFmtId="0" fontId="13" fillId="0" borderId="2" xfId="0" applyFont="1" applyBorder="1" applyAlignment="1" applyProtection="1">
      <alignment horizontal="center" vertical="center" shrinkToFit="1"/>
      <protection hidden="1"/>
    </xf>
    <xf numFmtId="0" fontId="13" fillId="0" borderId="3" xfId="0" applyFont="1" applyBorder="1" applyAlignment="1" applyProtection="1">
      <alignment horizontal="center" vertical="center" shrinkToFit="1"/>
      <protection hidden="1"/>
    </xf>
    <xf numFmtId="0" fontId="13" fillId="0" borderId="4" xfId="0" applyFont="1" applyBorder="1" applyAlignment="1" applyProtection="1">
      <alignment horizontal="center" vertical="center" shrinkToFit="1"/>
      <protection hidden="1"/>
    </xf>
    <xf numFmtId="49" fontId="19" fillId="7" borderId="2" xfId="0" applyNumberFormat="1" applyFont="1" applyFill="1" applyBorder="1" applyAlignment="1" applyProtection="1">
      <alignment horizontal="center" vertical="center"/>
      <protection locked="0"/>
    </xf>
    <xf numFmtId="49" fontId="19" fillId="5" borderId="3" xfId="0" applyNumberFormat="1" applyFont="1" applyFill="1" applyBorder="1" applyAlignment="1" applyProtection="1">
      <alignment horizontal="center" vertical="center"/>
      <protection locked="0"/>
    </xf>
    <xf numFmtId="49" fontId="19" fillId="5" borderId="4" xfId="0" applyNumberFormat="1" applyFont="1" applyFill="1" applyBorder="1" applyAlignment="1" applyProtection="1">
      <alignment horizontal="center" vertical="center"/>
      <protection locked="0"/>
    </xf>
    <xf numFmtId="0" fontId="19" fillId="5" borderId="3" xfId="0" applyFont="1" applyFill="1" applyBorder="1" applyAlignment="1" applyProtection="1">
      <alignment horizontal="left" vertical="center" shrinkToFit="1"/>
      <protection locked="0"/>
    </xf>
    <xf numFmtId="0" fontId="19" fillId="5" borderId="4" xfId="0" applyFont="1" applyFill="1" applyBorder="1" applyAlignment="1" applyProtection="1">
      <alignment horizontal="left" vertical="center" shrinkToFit="1"/>
      <protection locked="0"/>
    </xf>
    <xf numFmtId="0" fontId="19" fillId="7" borderId="2" xfId="0" applyFont="1" applyFill="1" applyBorder="1" applyAlignment="1" applyProtection="1">
      <alignment horizontal="left" vertical="center"/>
      <protection locked="0"/>
    </xf>
    <xf numFmtId="0" fontId="19" fillId="5" borderId="3" xfId="0" applyFont="1" applyFill="1" applyBorder="1" applyAlignment="1" applyProtection="1">
      <alignment horizontal="left" vertical="center"/>
      <protection locked="0"/>
    </xf>
    <xf numFmtId="0" fontId="19" fillId="5" borderId="4" xfId="0" applyFont="1" applyFill="1" applyBorder="1" applyAlignment="1" applyProtection="1">
      <alignment horizontal="left" vertical="center"/>
      <protection locked="0"/>
    </xf>
    <xf numFmtId="0" fontId="13" fillId="0" borderId="2" xfId="0" applyFont="1" applyBorder="1" applyAlignment="1" applyProtection="1">
      <alignment horizontal="center" vertical="center"/>
      <protection hidden="1"/>
    </xf>
    <xf numFmtId="0" fontId="13" fillId="0" borderId="3" xfId="0" applyFont="1" applyBorder="1" applyAlignment="1" applyProtection="1">
      <alignment horizontal="center" vertical="center"/>
      <protection hidden="1"/>
    </xf>
    <xf numFmtId="0" fontId="13" fillId="0" borderId="4" xfId="0" applyFont="1" applyBorder="1" applyAlignment="1" applyProtection="1">
      <alignment horizontal="center" vertical="center"/>
      <protection hidden="1"/>
    </xf>
    <xf numFmtId="0" fontId="19" fillId="7" borderId="2" xfId="0" applyFont="1" applyFill="1" applyBorder="1" applyAlignment="1" applyProtection="1">
      <alignment horizontal="center" vertical="center"/>
      <protection locked="0"/>
    </xf>
    <xf numFmtId="0" fontId="19" fillId="5" borderId="4" xfId="0" applyFont="1" applyFill="1" applyBorder="1" applyAlignment="1" applyProtection="1">
      <alignment horizontal="center" vertical="center"/>
      <protection locked="0"/>
    </xf>
    <xf numFmtId="0" fontId="27" fillId="0" borderId="118" xfId="0" applyFont="1" applyBorder="1" applyAlignment="1" applyProtection="1">
      <alignment horizontal="center" vertical="center"/>
      <protection hidden="1"/>
    </xf>
    <xf numFmtId="0" fontId="90" fillId="7" borderId="118" xfId="0" applyFont="1" applyFill="1" applyBorder="1" applyAlignment="1" applyProtection="1">
      <alignment horizontal="left" vertical="center"/>
      <protection locked="0"/>
    </xf>
    <xf numFmtId="0" fontId="90" fillId="5" borderId="118" xfId="0" applyFont="1" applyFill="1" applyBorder="1" applyAlignment="1" applyProtection="1">
      <alignment horizontal="left" vertical="center"/>
      <protection locked="0"/>
    </xf>
    <xf numFmtId="0" fontId="13" fillId="0" borderId="7" xfId="0" applyFont="1" applyBorder="1" applyAlignment="1" applyProtection="1">
      <alignment horizontal="center" vertical="center" wrapText="1"/>
      <protection hidden="1"/>
    </xf>
    <xf numFmtId="0" fontId="13" fillId="0" borderId="13" xfId="0" applyFont="1" applyBorder="1" applyAlignment="1" applyProtection="1">
      <alignment horizontal="center" vertical="center"/>
      <protection hidden="1"/>
    </xf>
    <xf numFmtId="0" fontId="13" fillId="0" borderId="8" xfId="0" applyFont="1" applyBorder="1" applyAlignment="1" applyProtection="1">
      <alignment horizontal="center" vertical="center"/>
      <protection hidden="1"/>
    </xf>
    <xf numFmtId="0" fontId="13" fillId="0" borderId="10" xfId="0" applyFont="1" applyBorder="1" applyAlignment="1" applyProtection="1">
      <alignment horizontal="center" vertical="center"/>
      <protection hidden="1"/>
    </xf>
    <xf numFmtId="0" fontId="13" fillId="0" borderId="14" xfId="0" applyFont="1" applyBorder="1" applyAlignment="1" applyProtection="1">
      <alignment horizontal="center" vertical="center"/>
      <protection hidden="1"/>
    </xf>
    <xf numFmtId="0" fontId="13" fillId="0" borderId="11" xfId="0" applyFont="1" applyBorder="1" applyAlignment="1" applyProtection="1">
      <alignment horizontal="center" vertical="center"/>
      <protection hidden="1"/>
    </xf>
    <xf numFmtId="38" fontId="19" fillId="7" borderId="2" xfId="1" applyFont="1" applyFill="1" applyBorder="1" applyAlignment="1" applyProtection="1">
      <alignment horizontal="right" vertical="center"/>
      <protection locked="0"/>
    </xf>
    <xf numFmtId="38" fontId="19" fillId="5" borderId="3" xfId="1" applyFont="1" applyFill="1" applyBorder="1" applyAlignment="1" applyProtection="1">
      <alignment horizontal="right" vertical="center"/>
      <protection locked="0"/>
    </xf>
    <xf numFmtId="38" fontId="19" fillId="5" borderId="4" xfId="1" applyFont="1" applyFill="1" applyBorder="1" applyAlignment="1" applyProtection="1">
      <alignment horizontal="right" vertical="center"/>
      <protection locked="0"/>
    </xf>
    <xf numFmtId="38" fontId="19" fillId="7" borderId="2" xfId="1" applyFont="1" applyFill="1" applyBorder="1" applyAlignment="1" applyProtection="1">
      <alignment horizontal="right" vertical="center" shrinkToFit="1"/>
      <protection hidden="1"/>
    </xf>
    <xf numFmtId="38" fontId="19" fillId="0" borderId="3" xfId="1" applyFont="1" applyBorder="1" applyAlignment="1" applyProtection="1">
      <alignment horizontal="right" vertical="center" shrinkToFit="1"/>
      <protection hidden="1"/>
    </xf>
    <xf numFmtId="38" fontId="19" fillId="0" borderId="4" xfId="1" applyFont="1" applyBorder="1" applyAlignment="1" applyProtection="1">
      <alignment horizontal="right" vertical="center" shrinkToFit="1"/>
      <protection hidden="1"/>
    </xf>
    <xf numFmtId="0" fontId="13" fillId="0" borderId="2" xfId="0" applyFont="1" applyFill="1" applyBorder="1" applyAlignment="1" applyProtection="1">
      <alignment horizontal="center" vertical="center"/>
      <protection hidden="1"/>
    </xf>
    <xf numFmtId="0" fontId="13" fillId="0" borderId="3" xfId="0" applyFont="1" applyFill="1" applyBorder="1" applyAlignment="1" applyProtection="1">
      <alignment horizontal="center" vertical="center"/>
      <protection hidden="1"/>
    </xf>
    <xf numFmtId="0" fontId="13" fillId="0" borderId="4" xfId="0" applyFont="1" applyFill="1" applyBorder="1" applyAlignment="1" applyProtection="1">
      <alignment horizontal="center" vertical="center"/>
      <protection hidden="1"/>
    </xf>
    <xf numFmtId="0" fontId="19" fillId="0" borderId="2" xfId="0" applyFont="1" applyFill="1" applyBorder="1" applyAlignment="1" applyProtection="1">
      <alignment horizontal="center" vertical="center"/>
      <protection hidden="1"/>
    </xf>
    <xf numFmtId="0" fontId="19" fillId="0" borderId="4" xfId="0" applyFont="1" applyFill="1" applyBorder="1" applyAlignment="1" applyProtection="1">
      <alignment horizontal="center" vertical="center"/>
      <protection hidden="1"/>
    </xf>
    <xf numFmtId="0" fontId="19" fillId="7" borderId="70" xfId="0" applyFont="1" applyFill="1" applyBorder="1" applyAlignment="1" applyProtection="1">
      <alignment horizontal="left" vertical="center"/>
      <protection locked="0"/>
    </xf>
    <xf numFmtId="0" fontId="19" fillId="5" borderId="71" xfId="0" applyFont="1" applyFill="1" applyBorder="1" applyAlignment="1" applyProtection="1">
      <alignment horizontal="left" vertical="center"/>
      <protection locked="0"/>
    </xf>
    <xf numFmtId="0" fontId="19" fillId="3" borderId="71" xfId="0" applyFont="1" applyFill="1" applyBorder="1" applyAlignment="1" applyProtection="1">
      <alignment horizontal="left" vertical="center"/>
      <protection locked="0"/>
    </xf>
    <xf numFmtId="0" fontId="19" fillId="5" borderId="72" xfId="0" applyFont="1" applyFill="1" applyBorder="1" applyAlignment="1" applyProtection="1">
      <alignment horizontal="left" vertical="center"/>
      <protection locked="0"/>
    </xf>
    <xf numFmtId="0" fontId="19" fillId="7" borderId="73" xfId="0" applyFont="1" applyFill="1" applyBorder="1" applyAlignment="1" applyProtection="1">
      <alignment horizontal="left" vertical="center"/>
      <protection locked="0"/>
    </xf>
    <xf numFmtId="0" fontId="19" fillId="5" borderId="74" xfId="0" applyFont="1" applyFill="1" applyBorder="1" applyAlignment="1" applyProtection="1">
      <alignment horizontal="left" vertical="center"/>
      <protection locked="0"/>
    </xf>
    <xf numFmtId="0" fontId="19" fillId="3" borderId="74" xfId="0" applyFont="1" applyFill="1" applyBorder="1" applyAlignment="1" applyProtection="1">
      <alignment horizontal="left" vertical="center"/>
      <protection locked="0"/>
    </xf>
    <xf numFmtId="0" fontId="19" fillId="5" borderId="75" xfId="0" applyFont="1" applyFill="1" applyBorder="1" applyAlignment="1" applyProtection="1">
      <alignment horizontal="left" vertical="center"/>
      <protection locked="0"/>
    </xf>
    <xf numFmtId="0" fontId="19" fillId="7" borderId="70" xfId="0" applyFont="1" applyFill="1" applyBorder="1" applyAlignment="1" applyProtection="1">
      <alignment horizontal="left" vertical="center"/>
      <protection locked="0" hidden="1"/>
    </xf>
    <xf numFmtId="0" fontId="19" fillId="7" borderId="71" xfId="0" applyFont="1" applyFill="1" applyBorder="1" applyAlignment="1" applyProtection="1">
      <alignment horizontal="left" vertical="center"/>
      <protection locked="0" hidden="1"/>
    </xf>
    <xf numFmtId="0" fontId="19" fillId="7" borderId="72" xfId="0" applyFont="1" applyFill="1" applyBorder="1" applyAlignment="1" applyProtection="1">
      <alignment horizontal="left" vertical="center"/>
      <protection locked="0" hidden="1"/>
    </xf>
    <xf numFmtId="0" fontId="13" fillId="0" borderId="70" xfId="0" applyFont="1" applyBorder="1" applyAlignment="1" applyProtection="1">
      <alignment horizontal="center" vertical="center"/>
      <protection hidden="1"/>
    </xf>
    <xf numFmtId="0" fontId="13" fillId="0" borderId="71" xfId="0" applyFont="1" applyBorder="1" applyAlignment="1" applyProtection="1">
      <alignment horizontal="center" vertical="center"/>
      <protection hidden="1"/>
    </xf>
    <xf numFmtId="0" fontId="13" fillId="0" borderId="72" xfId="0" applyFont="1" applyBorder="1" applyAlignment="1" applyProtection="1">
      <alignment horizontal="center" vertical="center"/>
      <protection hidden="1"/>
    </xf>
    <xf numFmtId="0" fontId="13" fillId="0" borderId="76" xfId="0" applyFont="1" applyBorder="1" applyAlignment="1" applyProtection="1">
      <alignment horizontal="center" vertical="center"/>
      <protection hidden="1"/>
    </xf>
    <xf numFmtId="0" fontId="13" fillId="0" borderId="27" xfId="0" applyFont="1" applyBorder="1" applyAlignment="1" applyProtection="1">
      <alignment horizontal="center" vertical="center"/>
      <protection hidden="1"/>
    </xf>
    <xf numFmtId="0" fontId="13" fillId="0" borderId="77" xfId="0" applyFont="1" applyBorder="1" applyAlignment="1" applyProtection="1">
      <alignment horizontal="center" vertical="center"/>
      <protection hidden="1"/>
    </xf>
    <xf numFmtId="0" fontId="13" fillId="0" borderId="7" xfId="0" applyFont="1" applyBorder="1" applyAlignment="1" applyProtection="1">
      <alignment horizontal="center" vertical="center"/>
      <protection hidden="1"/>
    </xf>
    <xf numFmtId="0" fontId="13" fillId="3" borderId="13" xfId="0" applyFont="1" applyFill="1" applyBorder="1" applyAlignment="1" applyProtection="1">
      <alignment horizontal="center" vertical="center"/>
      <protection hidden="1"/>
    </xf>
    <xf numFmtId="0" fontId="13" fillId="3" borderId="14" xfId="0" applyFont="1" applyFill="1" applyBorder="1" applyAlignment="1" applyProtection="1">
      <alignment horizontal="center" vertical="center"/>
      <protection hidden="1"/>
    </xf>
    <xf numFmtId="0" fontId="19" fillId="7" borderId="74" xfId="0" applyFont="1" applyFill="1" applyBorder="1" applyAlignment="1" applyProtection="1">
      <alignment horizontal="left" vertical="center"/>
      <protection locked="0"/>
    </xf>
    <xf numFmtId="0" fontId="19" fillId="7" borderId="75" xfId="0" applyFont="1" applyFill="1" applyBorder="1" applyAlignment="1" applyProtection="1">
      <alignment horizontal="left" vertical="center"/>
      <protection locked="0"/>
    </xf>
    <xf numFmtId="177" fontId="19" fillId="7" borderId="7" xfId="0" applyNumberFormat="1" applyFont="1" applyFill="1" applyBorder="1" applyAlignment="1" applyProtection="1">
      <alignment horizontal="center" vertical="center"/>
      <protection locked="0"/>
    </xf>
    <xf numFmtId="177" fontId="19" fillId="5" borderId="13" xfId="0" applyNumberFormat="1" applyFont="1" applyFill="1" applyBorder="1" applyAlignment="1" applyProtection="1">
      <alignment horizontal="center" vertical="center"/>
      <protection locked="0"/>
    </xf>
    <xf numFmtId="177" fontId="19" fillId="5" borderId="8" xfId="0" applyNumberFormat="1" applyFont="1" applyFill="1" applyBorder="1" applyAlignment="1" applyProtection="1">
      <alignment horizontal="center" vertical="center"/>
      <protection locked="0"/>
    </xf>
    <xf numFmtId="0" fontId="13" fillId="0" borderId="7" xfId="0" applyFont="1" applyBorder="1" applyAlignment="1" applyProtection="1">
      <alignment horizontal="center" vertical="center" shrinkToFit="1"/>
      <protection hidden="1"/>
    </xf>
    <xf numFmtId="0" fontId="13" fillId="0" borderId="13" xfId="0" applyFont="1" applyBorder="1" applyAlignment="1" applyProtection="1">
      <alignment horizontal="center" vertical="center" shrinkToFit="1"/>
      <protection hidden="1"/>
    </xf>
    <xf numFmtId="0" fontId="13" fillId="3" borderId="13" xfId="0" applyFont="1" applyFill="1" applyBorder="1" applyAlignment="1" applyProtection="1">
      <alignment horizontal="center" vertical="center" shrinkToFit="1"/>
      <protection hidden="1"/>
    </xf>
    <xf numFmtId="0" fontId="13" fillId="0" borderId="8" xfId="0" applyFont="1" applyBorder="1" applyAlignment="1" applyProtection="1">
      <alignment horizontal="center" vertical="center" shrinkToFit="1"/>
      <protection hidden="1"/>
    </xf>
    <xf numFmtId="0" fontId="19" fillId="7" borderId="10" xfId="0" applyFont="1" applyFill="1" applyBorder="1" applyAlignment="1" applyProtection="1">
      <alignment horizontal="center" vertical="center"/>
      <protection locked="0"/>
    </xf>
    <xf numFmtId="0" fontId="19" fillId="5" borderId="14" xfId="0" applyFont="1" applyFill="1" applyBorder="1" applyAlignment="1" applyProtection="1">
      <alignment horizontal="center" vertical="center"/>
      <protection locked="0"/>
    </xf>
    <xf numFmtId="0" fontId="19" fillId="7" borderId="3" xfId="0" applyFont="1" applyFill="1" applyBorder="1" applyAlignment="1" applyProtection="1">
      <alignment horizontal="left" vertical="center"/>
      <protection locked="0"/>
    </xf>
    <xf numFmtId="0" fontId="19" fillId="7" borderId="4" xfId="0" applyFont="1" applyFill="1" applyBorder="1" applyAlignment="1" applyProtection="1">
      <alignment horizontal="left" vertical="center"/>
      <protection locked="0"/>
    </xf>
    <xf numFmtId="0" fontId="13" fillId="0" borderId="2" xfId="0" applyFont="1" applyFill="1" applyBorder="1" applyAlignment="1" applyProtection="1">
      <alignment horizontal="center" vertical="center" wrapText="1"/>
      <protection hidden="1"/>
    </xf>
    <xf numFmtId="0" fontId="13" fillId="0" borderId="70" xfId="0" applyFont="1" applyFill="1" applyBorder="1" applyAlignment="1" applyProtection="1">
      <alignment horizontal="center" vertical="center"/>
      <protection hidden="1"/>
    </xf>
    <xf numFmtId="0" fontId="13" fillId="0" borderId="71" xfId="0" applyFont="1" applyFill="1" applyBorder="1" applyAlignment="1" applyProtection="1">
      <alignment horizontal="center" vertical="center"/>
      <protection hidden="1"/>
    </xf>
    <xf numFmtId="0" fontId="13" fillId="0" borderId="72" xfId="0" applyFont="1" applyFill="1" applyBorder="1" applyAlignment="1" applyProtection="1">
      <alignment horizontal="center" vertical="center"/>
      <protection hidden="1"/>
    </xf>
    <xf numFmtId="0" fontId="15" fillId="6" borderId="0" xfId="0" applyFont="1" applyFill="1" applyAlignment="1" applyProtection="1">
      <alignment horizontal="center" vertical="center"/>
    </xf>
    <xf numFmtId="0" fontId="19" fillId="4" borderId="2" xfId="0" applyFont="1" applyFill="1" applyBorder="1" applyAlignment="1" applyProtection="1">
      <alignment horizontal="center" vertical="center"/>
      <protection locked="0"/>
    </xf>
    <xf numFmtId="0" fontId="19" fillId="4" borderId="3" xfId="0" applyFont="1" applyFill="1" applyBorder="1" applyAlignment="1" applyProtection="1">
      <alignment horizontal="center" vertical="center"/>
      <protection locked="0"/>
    </xf>
    <xf numFmtId="0" fontId="19" fillId="4" borderId="4" xfId="0" applyFont="1" applyFill="1" applyBorder="1" applyAlignment="1" applyProtection="1">
      <alignment horizontal="center" vertical="center"/>
      <protection locked="0"/>
    </xf>
    <xf numFmtId="0" fontId="13" fillId="5" borderId="2" xfId="0" applyFont="1" applyFill="1" applyBorder="1" applyAlignment="1" applyProtection="1">
      <alignment horizontal="center"/>
    </xf>
    <xf numFmtId="0" fontId="13" fillId="5" borderId="3" xfId="0" applyFont="1" applyFill="1" applyBorder="1" applyAlignment="1" applyProtection="1">
      <alignment horizontal="center"/>
    </xf>
    <xf numFmtId="0" fontId="13" fillId="5" borderId="4" xfId="0" applyFont="1" applyFill="1" applyBorder="1" applyAlignment="1" applyProtection="1">
      <alignment horizontal="center"/>
    </xf>
    <xf numFmtId="0" fontId="13" fillId="4" borderId="2" xfId="0" applyFont="1" applyFill="1" applyBorder="1" applyAlignment="1" applyProtection="1">
      <alignment horizontal="center"/>
    </xf>
    <xf numFmtId="0" fontId="13" fillId="4" borderId="3" xfId="0" applyFont="1" applyFill="1" applyBorder="1" applyAlignment="1" applyProtection="1">
      <alignment horizontal="center"/>
    </xf>
    <xf numFmtId="0" fontId="13" fillId="4" borderId="4" xfId="0" applyFont="1" applyFill="1" applyBorder="1" applyAlignment="1" applyProtection="1">
      <alignment horizontal="center"/>
    </xf>
    <xf numFmtId="0" fontId="27" fillId="2" borderId="2" xfId="0" applyFont="1" applyFill="1" applyBorder="1" applyAlignment="1" applyProtection="1">
      <alignment horizontal="center"/>
    </xf>
    <xf numFmtId="0" fontId="27" fillId="2" borderId="3" xfId="0" applyFont="1" applyFill="1" applyBorder="1" applyAlignment="1" applyProtection="1">
      <alignment horizontal="center"/>
    </xf>
    <xf numFmtId="0" fontId="27" fillId="2" borderId="4" xfId="0" applyFont="1" applyFill="1" applyBorder="1" applyAlignment="1" applyProtection="1">
      <alignment horizontal="center"/>
    </xf>
    <xf numFmtId="0" fontId="19" fillId="5" borderId="11" xfId="0" applyFont="1" applyFill="1" applyBorder="1" applyAlignment="1" applyProtection="1">
      <alignment horizontal="center" vertical="center"/>
      <protection locked="0"/>
    </xf>
    <xf numFmtId="0" fontId="19" fillId="7" borderId="71" xfId="0" applyFont="1" applyFill="1" applyBorder="1" applyAlignment="1" applyProtection="1">
      <alignment horizontal="left" vertical="center"/>
      <protection locked="0"/>
    </xf>
    <xf numFmtId="0" fontId="19" fillId="7" borderId="14" xfId="0" applyFont="1" applyFill="1" applyBorder="1" applyAlignment="1" applyProtection="1">
      <alignment horizontal="left" vertical="center"/>
      <protection locked="0"/>
    </xf>
    <xf numFmtId="0" fontId="19" fillId="5" borderId="14" xfId="0" applyFont="1" applyFill="1" applyBorder="1" applyAlignment="1" applyProtection="1">
      <alignment horizontal="left" vertical="center"/>
      <protection locked="0"/>
    </xf>
    <xf numFmtId="0" fontId="19" fillId="5" borderId="11" xfId="0" applyFont="1" applyFill="1" applyBorder="1" applyAlignment="1" applyProtection="1">
      <alignment horizontal="left" vertical="center"/>
      <protection locked="0"/>
    </xf>
    <xf numFmtId="0" fontId="13" fillId="3" borderId="27" xfId="0" applyFont="1" applyFill="1" applyBorder="1" applyAlignment="1" applyProtection="1">
      <alignment horizontal="center" vertical="center"/>
      <protection hidden="1"/>
    </xf>
    <xf numFmtId="0" fontId="14" fillId="0" borderId="6" xfId="0" applyFont="1" applyBorder="1" applyAlignment="1" applyProtection="1">
      <alignment horizontal="left" vertical="center" wrapText="1"/>
    </xf>
    <xf numFmtId="0" fontId="14" fillId="0" borderId="0" xfId="0" applyFont="1" applyBorder="1" applyAlignment="1" applyProtection="1">
      <alignment horizontal="left" vertical="center" wrapText="1"/>
    </xf>
    <xf numFmtId="0" fontId="13" fillId="0" borderId="6" xfId="0" applyFont="1" applyBorder="1" applyAlignment="1" applyProtection="1">
      <alignment horizontal="center" vertical="center"/>
      <protection hidden="1"/>
    </xf>
    <xf numFmtId="0" fontId="13" fillId="0" borderId="0" xfId="0" applyFont="1" applyBorder="1" applyAlignment="1" applyProtection="1">
      <alignment horizontal="center" vertical="center"/>
      <protection hidden="1"/>
    </xf>
    <xf numFmtId="0" fontId="13" fillId="0" borderId="9" xfId="0" applyFont="1" applyBorder="1" applyAlignment="1" applyProtection="1">
      <alignment horizontal="center" vertical="center"/>
      <protection hidden="1"/>
    </xf>
    <xf numFmtId="178" fontId="19" fillId="7" borderId="13" xfId="0" applyNumberFormat="1" applyFont="1" applyFill="1" applyBorder="1" applyAlignment="1" applyProtection="1">
      <alignment horizontal="center" vertical="center"/>
      <protection locked="0"/>
    </xf>
    <xf numFmtId="178" fontId="19" fillId="5" borderId="8" xfId="0" applyNumberFormat="1" applyFont="1" applyFill="1" applyBorder="1" applyAlignment="1" applyProtection="1">
      <alignment horizontal="center" vertical="center"/>
      <protection locked="0"/>
    </xf>
    <xf numFmtId="0" fontId="19" fillId="7" borderId="73" xfId="0" applyFont="1" applyFill="1" applyBorder="1" applyAlignment="1" applyProtection="1">
      <alignment horizontal="left" vertical="center"/>
      <protection locked="0" hidden="1"/>
    </xf>
    <xf numFmtId="0" fontId="19" fillId="7" borderId="74" xfId="0" applyFont="1" applyFill="1" applyBorder="1" applyAlignment="1" applyProtection="1">
      <alignment horizontal="left" vertical="center"/>
      <protection locked="0" hidden="1"/>
    </xf>
    <xf numFmtId="0" fontId="19" fillId="7" borderId="75" xfId="0" applyFont="1" applyFill="1" applyBorder="1" applyAlignment="1" applyProtection="1">
      <alignment horizontal="left" vertical="center"/>
      <protection locked="0" hidden="1"/>
    </xf>
    <xf numFmtId="0" fontId="19" fillId="3" borderId="3" xfId="0" applyFont="1" applyFill="1" applyBorder="1" applyAlignment="1" applyProtection="1">
      <alignment horizontal="center" vertical="center"/>
      <protection locked="0"/>
    </xf>
    <xf numFmtId="0" fontId="19" fillId="5" borderId="3" xfId="0" applyFont="1" applyFill="1" applyBorder="1" applyAlignment="1" applyProtection="1">
      <alignment horizontal="center" vertical="center"/>
      <protection locked="0"/>
    </xf>
    <xf numFmtId="0" fontId="13" fillId="0" borderId="76" xfId="0" applyFont="1" applyFill="1" applyBorder="1" applyAlignment="1" applyProtection="1">
      <alignment horizontal="center" vertical="center"/>
      <protection hidden="1"/>
    </xf>
    <xf numFmtId="0" fontId="13" fillId="0" borderId="27" xfId="0" applyFont="1" applyFill="1" applyBorder="1" applyAlignment="1" applyProtection="1">
      <alignment horizontal="center" vertical="center"/>
      <protection hidden="1"/>
    </xf>
    <xf numFmtId="0" fontId="13" fillId="0" borderId="77" xfId="0" applyFont="1" applyFill="1" applyBorder="1" applyAlignment="1" applyProtection="1">
      <alignment horizontal="center" vertical="center"/>
      <protection hidden="1"/>
    </xf>
    <xf numFmtId="0" fontId="13" fillId="0" borderId="7" xfId="0" applyFont="1" applyBorder="1" applyAlignment="1" applyProtection="1">
      <alignment horizontal="center" vertical="top" wrapText="1"/>
      <protection hidden="1"/>
    </xf>
    <xf numFmtId="0" fontId="13" fillId="0" borderId="13" xfId="0" applyFont="1" applyBorder="1" applyAlignment="1" applyProtection="1">
      <alignment horizontal="center" vertical="top"/>
      <protection hidden="1"/>
    </xf>
    <xf numFmtId="0" fontId="13" fillId="0" borderId="8" xfId="0" applyFont="1" applyBorder="1" applyAlignment="1" applyProtection="1">
      <alignment horizontal="center" vertical="top"/>
      <protection hidden="1"/>
    </xf>
    <xf numFmtId="0" fontId="13" fillId="0" borderId="6" xfId="0" applyFont="1" applyBorder="1" applyAlignment="1" applyProtection="1">
      <alignment horizontal="center" vertical="top"/>
      <protection hidden="1"/>
    </xf>
    <xf numFmtId="0" fontId="13" fillId="0" borderId="0" xfId="0" applyFont="1" applyBorder="1" applyAlignment="1" applyProtection="1">
      <alignment horizontal="center" vertical="top"/>
      <protection hidden="1"/>
    </xf>
    <xf numFmtId="0" fontId="13" fillId="0" borderId="9" xfId="0" applyFont="1" applyBorder="1" applyAlignment="1" applyProtection="1">
      <alignment horizontal="center" vertical="top"/>
      <protection hidden="1"/>
    </xf>
    <xf numFmtId="0" fontId="13" fillId="0" borderId="10" xfId="0" applyFont="1" applyBorder="1" applyAlignment="1" applyProtection="1">
      <alignment horizontal="center" vertical="top"/>
      <protection hidden="1"/>
    </xf>
    <xf numFmtId="0" fontId="13" fillId="0" borderId="14" xfId="0" applyFont="1" applyBorder="1" applyAlignment="1" applyProtection="1">
      <alignment horizontal="center" vertical="top"/>
      <protection hidden="1"/>
    </xf>
    <xf numFmtId="0" fontId="13" fillId="0" borderId="11" xfId="0" applyFont="1" applyBorder="1" applyAlignment="1" applyProtection="1">
      <alignment horizontal="center" vertical="top"/>
      <protection hidden="1"/>
    </xf>
    <xf numFmtId="0" fontId="13" fillId="0" borderId="13" xfId="0" applyFont="1" applyBorder="1" applyAlignment="1" applyProtection="1">
      <alignment horizontal="center" vertical="center" wrapText="1"/>
      <protection hidden="1"/>
    </xf>
    <xf numFmtId="0" fontId="13" fillId="3" borderId="0" xfId="0" applyFont="1" applyFill="1" applyBorder="1" applyAlignment="1" applyProtection="1">
      <alignment horizontal="center" vertical="center"/>
      <protection hidden="1"/>
    </xf>
    <xf numFmtId="0" fontId="19" fillId="3" borderId="3" xfId="0" applyFont="1" applyFill="1" applyBorder="1" applyAlignment="1" applyProtection="1">
      <alignment horizontal="left" vertical="center"/>
      <protection locked="0"/>
    </xf>
    <xf numFmtId="14" fontId="19" fillId="7" borderId="70" xfId="0" applyNumberFormat="1" applyFont="1" applyFill="1" applyBorder="1" applyAlignment="1" applyProtection="1">
      <alignment horizontal="left" vertical="center"/>
      <protection locked="0"/>
    </xf>
    <xf numFmtId="176" fontId="19" fillId="7" borderId="13" xfId="0" applyNumberFormat="1" applyFont="1" applyFill="1" applyBorder="1" applyAlignment="1" applyProtection="1">
      <alignment horizontal="center" vertical="center"/>
      <protection locked="0"/>
    </xf>
    <xf numFmtId="176" fontId="19" fillId="5" borderId="8" xfId="0" applyNumberFormat="1" applyFont="1" applyFill="1" applyBorder="1" applyAlignment="1" applyProtection="1">
      <alignment horizontal="center" vertical="center"/>
      <protection locked="0"/>
    </xf>
    <xf numFmtId="0" fontId="13" fillId="0" borderId="10" xfId="0" applyFont="1" applyFill="1" applyBorder="1" applyAlignment="1" applyProtection="1">
      <alignment horizontal="center" vertical="center"/>
      <protection hidden="1"/>
    </xf>
    <xf numFmtId="0" fontId="13" fillId="0" borderId="14" xfId="0" applyFont="1" applyFill="1" applyBorder="1" applyAlignment="1" applyProtection="1">
      <alignment horizontal="center" vertical="center"/>
      <protection hidden="1"/>
    </xf>
    <xf numFmtId="0" fontId="13" fillId="0" borderId="11" xfId="0" applyFont="1" applyFill="1" applyBorder="1" applyAlignment="1" applyProtection="1">
      <alignment horizontal="center" vertical="center"/>
      <protection hidden="1"/>
    </xf>
    <xf numFmtId="0" fontId="19" fillId="5" borderId="10" xfId="0" applyFont="1" applyFill="1" applyBorder="1" applyAlignment="1" applyProtection="1">
      <alignment horizontal="left" vertical="center"/>
      <protection locked="0"/>
    </xf>
    <xf numFmtId="0" fontId="17" fillId="0" borderId="10" xfId="0" applyFont="1" applyBorder="1" applyAlignment="1" applyProtection="1">
      <alignment horizontal="center" vertical="center"/>
      <protection hidden="1"/>
    </xf>
    <xf numFmtId="0" fontId="17" fillId="0" borderId="14" xfId="0" applyFont="1" applyBorder="1" applyAlignment="1" applyProtection="1">
      <alignment horizontal="center" vertical="center"/>
      <protection hidden="1"/>
    </xf>
    <xf numFmtId="0" fontId="17" fillId="0" borderId="11" xfId="0" applyFont="1" applyBorder="1" applyAlignment="1" applyProtection="1">
      <alignment horizontal="center" vertical="center"/>
      <protection hidden="1"/>
    </xf>
    <xf numFmtId="0" fontId="13" fillId="0" borderId="2" xfId="0" applyFont="1" applyBorder="1" applyAlignment="1" applyProtection="1">
      <alignment horizontal="left" vertical="center" wrapText="1"/>
      <protection hidden="1"/>
    </xf>
    <xf numFmtId="0" fontId="13" fillId="0" borderId="3" xfId="0" applyFont="1" applyBorder="1" applyAlignment="1" applyProtection="1">
      <alignment horizontal="left" vertical="center" wrapText="1"/>
      <protection hidden="1"/>
    </xf>
    <xf numFmtId="0" fontId="13" fillId="0" borderId="4" xfId="0" applyFont="1" applyBorder="1" applyAlignment="1" applyProtection="1">
      <alignment horizontal="left" vertical="center" wrapText="1"/>
      <protection hidden="1"/>
    </xf>
    <xf numFmtId="38" fontId="19" fillId="7" borderId="2" xfId="1" applyFont="1" applyFill="1" applyBorder="1" applyAlignment="1" applyProtection="1">
      <alignment horizontal="center" vertical="center"/>
      <protection locked="0"/>
    </xf>
    <xf numFmtId="38" fontId="19" fillId="5" borderId="3" xfId="1" applyFont="1" applyFill="1" applyBorder="1" applyAlignment="1" applyProtection="1">
      <alignment horizontal="center" vertical="center"/>
      <protection locked="0"/>
    </xf>
    <xf numFmtId="38" fontId="19" fillId="5" borderId="4" xfId="1" applyFont="1" applyFill="1" applyBorder="1" applyAlignment="1" applyProtection="1">
      <alignment horizontal="center" vertical="center"/>
      <protection locked="0"/>
    </xf>
    <xf numFmtId="0" fontId="14" fillId="0" borderId="0" xfId="0" applyFont="1" applyAlignment="1" applyProtection="1">
      <alignment horizontal="left" vertical="center"/>
    </xf>
    <xf numFmtId="0" fontId="13" fillId="3" borderId="71" xfId="0" applyFont="1" applyFill="1" applyBorder="1" applyAlignment="1" applyProtection="1">
      <alignment horizontal="center" vertical="center"/>
      <protection hidden="1"/>
    </xf>
    <xf numFmtId="0" fontId="13" fillId="3" borderId="72" xfId="0" applyFont="1" applyFill="1" applyBorder="1" applyAlignment="1" applyProtection="1">
      <alignment horizontal="center" vertical="center"/>
      <protection hidden="1"/>
    </xf>
    <xf numFmtId="0" fontId="19" fillId="5" borderId="71" xfId="0" applyFont="1" applyFill="1" applyBorder="1" applyAlignment="1" applyProtection="1">
      <alignment horizontal="left" vertical="center"/>
      <protection locked="0" hidden="1"/>
    </xf>
    <xf numFmtId="0" fontId="19" fillId="5" borderId="72" xfId="0" applyFont="1" applyFill="1" applyBorder="1" applyAlignment="1" applyProtection="1">
      <alignment horizontal="left" vertical="center"/>
      <protection locked="0" hidden="1"/>
    </xf>
    <xf numFmtId="14" fontId="19" fillId="7" borderId="73" xfId="0" applyNumberFormat="1" applyFont="1" applyFill="1" applyBorder="1" applyAlignment="1" applyProtection="1">
      <alignment horizontal="left" vertical="center"/>
      <protection locked="0"/>
    </xf>
    <xf numFmtId="0" fontId="18" fillId="0" borderId="2" xfId="0" applyFont="1" applyBorder="1" applyAlignment="1" applyProtection="1">
      <alignment horizontal="center" vertical="center"/>
      <protection hidden="1"/>
    </xf>
    <xf numFmtId="0" fontId="18" fillId="0" borderId="3" xfId="0" applyFont="1" applyBorder="1" applyAlignment="1" applyProtection="1">
      <alignment horizontal="center" vertical="center"/>
      <protection hidden="1"/>
    </xf>
    <xf numFmtId="0" fontId="18" fillId="3" borderId="3" xfId="0" applyFont="1" applyFill="1" applyBorder="1" applyAlignment="1" applyProtection="1">
      <alignment horizontal="center" vertical="center"/>
      <protection hidden="1"/>
    </xf>
    <xf numFmtId="0" fontId="18" fillId="0" borderId="4" xfId="0" applyFont="1" applyBorder="1" applyAlignment="1" applyProtection="1">
      <alignment horizontal="center" vertical="center"/>
      <protection hidden="1"/>
    </xf>
    <xf numFmtId="0" fontId="19" fillId="7" borderId="2" xfId="0" applyFont="1" applyFill="1" applyBorder="1" applyAlignment="1" applyProtection="1">
      <alignment horizontal="left" vertical="center" wrapText="1" shrinkToFit="1"/>
      <protection locked="0"/>
    </xf>
    <xf numFmtId="0" fontId="19" fillId="7" borderId="3" xfId="0" applyFont="1" applyFill="1" applyBorder="1" applyAlignment="1" applyProtection="1">
      <alignment horizontal="left" vertical="center" wrapText="1" shrinkToFit="1"/>
      <protection locked="0"/>
    </xf>
    <xf numFmtId="0" fontId="19" fillId="7" borderId="4" xfId="0" applyFont="1" applyFill="1" applyBorder="1" applyAlignment="1" applyProtection="1">
      <alignment horizontal="left" vertical="center" wrapText="1" shrinkToFit="1"/>
      <protection locked="0"/>
    </xf>
    <xf numFmtId="0" fontId="19" fillId="7" borderId="7" xfId="0" applyFont="1" applyFill="1" applyBorder="1" applyAlignment="1" applyProtection="1">
      <alignment horizontal="center" vertical="center"/>
      <protection locked="0"/>
    </xf>
    <xf numFmtId="0" fontId="19" fillId="5" borderId="13" xfId="0" applyFont="1" applyFill="1" applyBorder="1" applyAlignment="1" applyProtection="1">
      <alignment horizontal="center" vertical="center"/>
      <protection locked="0"/>
    </xf>
    <xf numFmtId="0" fontId="19" fillId="5" borderId="78" xfId="0" applyFont="1" applyFill="1" applyBorder="1" applyAlignment="1" applyProtection="1">
      <alignment horizontal="center" vertical="center"/>
      <protection locked="0"/>
    </xf>
    <xf numFmtId="0" fontId="13" fillId="0" borderId="7" xfId="0" applyFont="1" applyFill="1" applyBorder="1" applyAlignment="1" applyProtection="1">
      <alignment horizontal="center" vertical="center" wrapText="1" shrinkToFit="1"/>
      <protection hidden="1"/>
    </xf>
    <xf numFmtId="0" fontId="13" fillId="0" borderId="13" xfId="0" applyFont="1" applyFill="1" applyBorder="1" applyAlignment="1" applyProtection="1">
      <alignment horizontal="center" vertical="center" wrapText="1" shrinkToFit="1"/>
      <protection hidden="1"/>
    </xf>
    <xf numFmtId="0" fontId="13" fillId="0" borderId="8" xfId="0" applyFont="1" applyFill="1" applyBorder="1" applyAlignment="1" applyProtection="1">
      <alignment horizontal="center" vertical="center" wrapText="1" shrinkToFit="1"/>
      <protection hidden="1"/>
    </xf>
    <xf numFmtId="0" fontId="13" fillId="0" borderId="7" xfId="0" applyFont="1" applyBorder="1" applyAlignment="1" applyProtection="1">
      <alignment horizontal="center" vertical="center" wrapText="1" shrinkToFit="1"/>
      <protection hidden="1"/>
    </xf>
    <xf numFmtId="0" fontId="13" fillId="0" borderId="13" xfId="0" applyFont="1" applyBorder="1" applyAlignment="1" applyProtection="1">
      <alignment horizontal="center" vertical="center" wrapText="1" shrinkToFit="1"/>
      <protection hidden="1"/>
    </xf>
    <xf numFmtId="0" fontId="13" fillId="3" borderId="13" xfId="0" applyFont="1" applyFill="1" applyBorder="1" applyAlignment="1" applyProtection="1">
      <alignment horizontal="center" vertical="center" wrapText="1" shrinkToFit="1"/>
      <protection hidden="1"/>
    </xf>
    <xf numFmtId="0" fontId="13" fillId="0" borderId="8" xfId="0" applyFont="1" applyBorder="1" applyAlignment="1" applyProtection="1">
      <alignment horizontal="center" vertical="center" wrapText="1" shrinkToFit="1"/>
      <protection hidden="1"/>
    </xf>
    <xf numFmtId="0" fontId="13" fillId="0" borderId="10" xfId="0" applyFont="1" applyBorder="1" applyAlignment="1" applyProtection="1">
      <alignment horizontal="center" vertical="center" wrapText="1" shrinkToFit="1"/>
      <protection hidden="1"/>
    </xf>
    <xf numFmtId="0" fontId="13" fillId="0" borderId="14" xfId="0" applyFont="1" applyBorder="1" applyAlignment="1" applyProtection="1">
      <alignment horizontal="center" vertical="center" wrapText="1" shrinkToFit="1"/>
      <protection hidden="1"/>
    </xf>
    <xf numFmtId="0" fontId="13" fillId="0" borderId="11" xfId="0" applyFont="1" applyBorder="1" applyAlignment="1" applyProtection="1">
      <alignment horizontal="center" vertical="center" wrapText="1" shrinkToFit="1"/>
      <protection hidden="1"/>
    </xf>
    <xf numFmtId="0" fontId="19" fillId="4" borderId="71" xfId="0" applyFont="1" applyFill="1" applyBorder="1" applyAlignment="1" applyProtection="1">
      <alignment horizontal="left" vertical="center"/>
      <protection locked="0"/>
    </xf>
    <xf numFmtId="0" fontId="19" fillId="4" borderId="72" xfId="0" applyFont="1" applyFill="1" applyBorder="1" applyAlignment="1" applyProtection="1">
      <alignment horizontal="left" vertical="center"/>
      <protection locked="0"/>
    </xf>
    <xf numFmtId="0" fontId="19" fillId="4" borderId="74" xfId="0" applyFont="1" applyFill="1" applyBorder="1" applyAlignment="1" applyProtection="1">
      <alignment horizontal="left" vertical="center"/>
      <protection locked="0"/>
    </xf>
    <xf numFmtId="0" fontId="19" fillId="4" borderId="75" xfId="0" applyFont="1" applyFill="1" applyBorder="1" applyAlignment="1" applyProtection="1">
      <alignment horizontal="left" vertical="center"/>
      <protection locked="0"/>
    </xf>
    <xf numFmtId="0" fontId="19" fillId="7" borderId="13" xfId="0" applyFont="1" applyFill="1" applyBorder="1" applyAlignment="1" applyProtection="1">
      <alignment horizontal="center" vertical="center"/>
      <protection locked="0"/>
    </xf>
    <xf numFmtId="0" fontId="19" fillId="5" borderId="8" xfId="0" applyFont="1" applyFill="1" applyBorder="1" applyAlignment="1" applyProtection="1">
      <alignment horizontal="center" vertical="center"/>
      <protection locked="0"/>
    </xf>
    <xf numFmtId="0" fontId="19" fillId="4" borderId="3" xfId="0" applyFont="1" applyFill="1" applyBorder="1" applyAlignment="1" applyProtection="1">
      <alignment horizontal="left" vertical="center"/>
      <protection locked="0"/>
    </xf>
    <xf numFmtId="0" fontId="19" fillId="4" borderId="4" xfId="0" applyFont="1" applyFill="1" applyBorder="1" applyAlignment="1" applyProtection="1">
      <alignment horizontal="left" vertical="center"/>
      <protection locked="0"/>
    </xf>
    <xf numFmtId="0" fontId="13" fillId="0" borderId="2" xfId="0" applyFont="1" applyBorder="1" applyAlignment="1" applyProtection="1">
      <alignment horizontal="center" vertical="center" wrapText="1" shrinkToFit="1"/>
      <protection hidden="1"/>
    </xf>
    <xf numFmtId="0" fontId="13" fillId="0" borderId="3" xfId="0" applyFont="1" applyBorder="1" applyAlignment="1" applyProtection="1">
      <alignment horizontal="center" vertical="center" wrapText="1" shrinkToFit="1"/>
      <protection hidden="1"/>
    </xf>
    <xf numFmtId="0" fontId="13" fillId="3" borderId="3" xfId="0" applyFont="1" applyFill="1" applyBorder="1" applyAlignment="1" applyProtection="1">
      <alignment horizontal="center" vertical="center" wrapText="1" shrinkToFit="1"/>
      <protection hidden="1"/>
    </xf>
    <xf numFmtId="0" fontId="13" fillId="0" borderId="4" xfId="0" applyFont="1" applyBorder="1" applyAlignment="1" applyProtection="1">
      <alignment horizontal="center" vertical="center" wrapText="1" shrinkToFit="1"/>
      <protection hidden="1"/>
    </xf>
    <xf numFmtId="49" fontId="19" fillId="7" borderId="3" xfId="0" applyNumberFormat="1" applyFont="1" applyFill="1" applyBorder="1" applyAlignment="1" applyProtection="1">
      <alignment horizontal="center" vertical="center"/>
      <protection locked="0"/>
    </xf>
    <xf numFmtId="49" fontId="19" fillId="4" borderId="3" xfId="0" applyNumberFormat="1" applyFont="1" applyFill="1" applyBorder="1" applyAlignment="1" applyProtection="1">
      <alignment horizontal="center" vertical="center"/>
      <protection locked="0"/>
    </xf>
    <xf numFmtId="49" fontId="19" fillId="4" borderId="4" xfId="0" applyNumberFormat="1" applyFont="1" applyFill="1" applyBorder="1" applyAlignment="1" applyProtection="1">
      <alignment horizontal="center" vertical="center"/>
      <protection locked="0"/>
    </xf>
    <xf numFmtId="0" fontId="19" fillId="7" borderId="2" xfId="0" applyFont="1" applyFill="1" applyBorder="1" applyAlignment="1" applyProtection="1">
      <alignment horizontal="left" vertical="center" wrapText="1"/>
      <protection locked="0"/>
    </xf>
    <xf numFmtId="0" fontId="19" fillId="5" borderId="3" xfId="0" applyFont="1" applyFill="1" applyBorder="1" applyAlignment="1" applyProtection="1">
      <alignment horizontal="left" vertical="center" wrapText="1"/>
      <protection locked="0"/>
    </xf>
    <xf numFmtId="0" fontId="19" fillId="5" borderId="14" xfId="0" applyFont="1" applyFill="1" applyBorder="1" applyAlignment="1" applyProtection="1">
      <alignment horizontal="left" vertical="center" wrapText="1"/>
      <protection locked="0"/>
    </xf>
    <xf numFmtId="0" fontId="19" fillId="5" borderId="11" xfId="0" applyFont="1" applyFill="1" applyBorder="1" applyAlignment="1" applyProtection="1">
      <alignment horizontal="left" vertical="center" wrapText="1"/>
      <protection locked="0"/>
    </xf>
    <xf numFmtId="0" fontId="103" fillId="0" borderId="16" xfId="0" applyFont="1" applyFill="1" applyBorder="1" applyAlignment="1" applyProtection="1">
      <alignment horizontal="center" vertical="center" wrapText="1"/>
      <protection hidden="1"/>
    </xf>
    <xf numFmtId="0" fontId="103" fillId="0" borderId="17" xfId="0" applyFont="1" applyFill="1" applyBorder="1" applyAlignment="1" applyProtection="1">
      <alignment horizontal="center" vertical="center" wrapText="1"/>
      <protection hidden="1"/>
    </xf>
    <xf numFmtId="0" fontId="103" fillId="0" borderId="21" xfId="0" applyFont="1" applyFill="1" applyBorder="1" applyAlignment="1" applyProtection="1">
      <alignment horizontal="center" vertical="center" wrapText="1"/>
      <protection hidden="1"/>
    </xf>
    <xf numFmtId="0" fontId="103" fillId="0" borderId="22" xfId="0" applyFont="1" applyFill="1" applyBorder="1" applyAlignment="1" applyProtection="1">
      <alignment horizontal="center" vertical="center" wrapText="1"/>
      <protection hidden="1"/>
    </xf>
    <xf numFmtId="0" fontId="32" fillId="0" borderId="26" xfId="0" applyFont="1" applyBorder="1" applyAlignment="1" applyProtection="1">
      <alignment horizontal="left" vertical="top" wrapText="1"/>
      <protection hidden="1"/>
    </xf>
    <xf numFmtId="0" fontId="32" fillId="0" borderId="17" xfId="0" applyFont="1" applyBorder="1" applyAlignment="1" applyProtection="1">
      <alignment horizontal="left" vertical="top" wrapText="1"/>
      <protection hidden="1"/>
    </xf>
    <xf numFmtId="0" fontId="32" fillId="0" borderId="18" xfId="0" applyFont="1" applyBorder="1" applyAlignment="1" applyProtection="1">
      <alignment horizontal="left" vertical="top" wrapText="1"/>
      <protection hidden="1"/>
    </xf>
    <xf numFmtId="0" fontId="32" fillId="0" borderId="28" xfId="0" applyFont="1" applyBorder="1" applyAlignment="1" applyProtection="1">
      <alignment horizontal="left" vertical="top" wrapText="1"/>
      <protection hidden="1"/>
    </xf>
    <xf numFmtId="0" fontId="32" fillId="0" borderId="22" xfId="0" applyFont="1" applyBorder="1" applyAlignment="1" applyProtection="1">
      <alignment horizontal="left" vertical="top" wrapText="1"/>
      <protection hidden="1"/>
    </xf>
    <xf numFmtId="0" fontId="32" fillId="0" borderId="23" xfId="0" applyFont="1" applyBorder="1" applyAlignment="1" applyProtection="1">
      <alignment horizontal="left" vertical="top" wrapText="1"/>
      <protection hidden="1"/>
    </xf>
    <xf numFmtId="0" fontId="104" fillId="0" borderId="124" xfId="0" applyFont="1" applyFill="1" applyBorder="1" applyAlignment="1" applyProtection="1">
      <alignment horizontal="center" vertical="center" wrapText="1"/>
      <protection hidden="1"/>
    </xf>
    <xf numFmtId="0" fontId="104" fillId="0" borderId="17" xfId="0" applyFont="1" applyFill="1" applyBorder="1" applyAlignment="1" applyProtection="1">
      <alignment horizontal="center" vertical="center" wrapText="1"/>
      <protection hidden="1"/>
    </xf>
    <xf numFmtId="0" fontId="104" fillId="0" borderId="18" xfId="0" applyFont="1" applyFill="1" applyBorder="1" applyAlignment="1" applyProtection="1">
      <alignment horizontal="center" vertical="center" wrapText="1"/>
      <protection hidden="1"/>
    </xf>
    <xf numFmtId="0" fontId="104" fillId="0" borderId="15" xfId="0" applyFont="1" applyFill="1" applyBorder="1" applyAlignment="1" applyProtection="1">
      <alignment horizontal="center" vertical="center" wrapText="1"/>
      <protection hidden="1"/>
    </xf>
    <xf numFmtId="0" fontId="104" fillId="0" borderId="0" xfId="0" applyFont="1" applyFill="1" applyBorder="1" applyAlignment="1" applyProtection="1">
      <alignment horizontal="center" vertical="center" wrapText="1"/>
      <protection hidden="1"/>
    </xf>
    <xf numFmtId="0" fontId="104" fillId="0" borderId="20" xfId="0" applyFont="1" applyFill="1" applyBorder="1" applyAlignment="1" applyProtection="1">
      <alignment horizontal="center" vertical="center" wrapText="1"/>
      <protection hidden="1"/>
    </xf>
    <xf numFmtId="0" fontId="104" fillId="0" borderId="125" xfId="0" applyFont="1" applyFill="1" applyBorder="1" applyAlignment="1" applyProtection="1">
      <alignment horizontal="center" vertical="center" wrapText="1"/>
      <protection hidden="1"/>
    </xf>
    <xf numFmtId="0" fontId="104" fillId="0" borderId="22" xfId="0" applyFont="1" applyFill="1" applyBorder="1" applyAlignment="1" applyProtection="1">
      <alignment horizontal="center" vertical="center" wrapText="1"/>
      <protection hidden="1"/>
    </xf>
    <xf numFmtId="0" fontId="104" fillId="0" borderId="23" xfId="0" applyFont="1" applyFill="1" applyBorder="1" applyAlignment="1" applyProtection="1">
      <alignment horizontal="center" vertical="center" wrapText="1"/>
      <protection hidden="1"/>
    </xf>
    <xf numFmtId="0" fontId="20" fillId="0" borderId="37" xfId="0" applyFont="1" applyFill="1" applyBorder="1" applyAlignment="1" applyProtection="1">
      <alignment horizontal="center" vertical="center"/>
      <protection hidden="1"/>
    </xf>
    <xf numFmtId="0" fontId="20" fillId="0" borderId="38" xfId="0" applyFont="1" applyFill="1" applyBorder="1" applyAlignment="1" applyProtection="1">
      <alignment horizontal="center" vertical="center"/>
      <protection hidden="1"/>
    </xf>
    <xf numFmtId="0" fontId="20" fillId="0" borderId="45" xfId="0" applyFont="1" applyFill="1" applyBorder="1" applyAlignment="1" applyProtection="1">
      <alignment horizontal="center" vertical="center"/>
      <protection hidden="1"/>
    </xf>
    <xf numFmtId="0" fontId="20" fillId="0" borderId="6" xfId="0" applyFont="1" applyFill="1" applyBorder="1" applyAlignment="1" applyProtection="1">
      <alignment horizontal="center" vertical="center"/>
      <protection hidden="1"/>
    </xf>
    <xf numFmtId="0" fontId="20" fillId="0" borderId="0" xfId="0" applyFont="1" applyFill="1" applyBorder="1" applyAlignment="1" applyProtection="1">
      <alignment horizontal="center" vertical="center"/>
      <protection hidden="1"/>
    </xf>
    <xf numFmtId="0" fontId="20" fillId="3" borderId="9" xfId="0" applyFont="1" applyFill="1" applyBorder="1" applyAlignment="1" applyProtection="1">
      <alignment horizontal="center" vertical="center"/>
      <protection hidden="1"/>
    </xf>
    <xf numFmtId="0" fontId="20" fillId="0" borderId="9" xfId="0" applyFont="1" applyFill="1" applyBorder="1" applyAlignment="1" applyProtection="1">
      <alignment horizontal="center" vertical="center"/>
      <protection hidden="1"/>
    </xf>
    <xf numFmtId="0" fontId="20" fillId="0" borderId="40" xfId="0" applyFont="1" applyFill="1" applyBorder="1" applyAlignment="1" applyProtection="1">
      <alignment horizontal="center" vertical="center"/>
      <protection hidden="1"/>
    </xf>
    <xf numFmtId="0" fontId="20" fillId="0" borderId="41" xfId="0" applyFont="1" applyFill="1" applyBorder="1" applyAlignment="1" applyProtection="1">
      <alignment horizontal="center" vertical="center"/>
      <protection hidden="1"/>
    </xf>
    <xf numFmtId="0" fontId="20" fillId="0" borderId="44" xfId="0" applyFont="1" applyFill="1" applyBorder="1" applyAlignment="1" applyProtection="1">
      <alignment horizontal="center" vertical="center"/>
      <protection hidden="1"/>
    </xf>
    <xf numFmtId="0" fontId="29" fillId="0" borderId="49" xfId="0" applyFont="1" applyFill="1" applyBorder="1" applyAlignment="1" applyProtection="1">
      <alignment horizontal="left" vertical="center" shrinkToFit="1"/>
      <protection hidden="1"/>
    </xf>
    <xf numFmtId="0" fontId="29" fillId="0" borderId="50" xfId="0" applyFont="1" applyFill="1" applyBorder="1" applyAlignment="1" applyProtection="1">
      <alignment horizontal="left" vertical="center" shrinkToFit="1"/>
      <protection hidden="1"/>
    </xf>
    <xf numFmtId="0" fontId="29" fillId="0" borderId="59" xfId="0" applyFont="1" applyFill="1" applyBorder="1" applyAlignment="1" applyProtection="1">
      <alignment horizontal="left" vertical="center" shrinkToFit="1"/>
      <protection hidden="1"/>
    </xf>
    <xf numFmtId="0" fontId="29" fillId="3" borderId="59" xfId="0" applyFont="1" applyFill="1" applyBorder="1" applyAlignment="1" applyProtection="1">
      <alignment horizontal="left" vertical="center" shrinkToFit="1"/>
      <protection hidden="1"/>
    </xf>
    <xf numFmtId="0" fontId="29" fillId="0" borderId="60" xfId="0" applyFont="1" applyFill="1" applyBorder="1" applyAlignment="1" applyProtection="1">
      <alignment horizontal="left" vertical="center" shrinkToFit="1"/>
      <protection hidden="1"/>
    </xf>
    <xf numFmtId="0" fontId="29" fillId="3" borderId="49" xfId="0" applyFont="1" applyFill="1" applyBorder="1" applyAlignment="1" applyProtection="1">
      <alignment horizontal="left" vertical="center" shrinkToFit="1"/>
      <protection hidden="1"/>
    </xf>
    <xf numFmtId="0" fontId="29" fillId="0" borderId="38" xfId="0" applyFont="1" applyFill="1" applyBorder="1" applyAlignment="1" applyProtection="1">
      <alignment horizontal="left" vertical="center" shrinkToFit="1"/>
      <protection hidden="1"/>
    </xf>
    <xf numFmtId="0" fontId="29" fillId="3" borderId="38" xfId="0" applyFont="1" applyFill="1" applyBorder="1" applyAlignment="1" applyProtection="1">
      <alignment horizontal="left" vertical="center" shrinkToFit="1"/>
      <protection hidden="1"/>
    </xf>
    <xf numFmtId="0" fontId="29" fillId="0" borderId="45" xfId="0" applyFont="1" applyFill="1" applyBorder="1" applyAlignment="1" applyProtection="1">
      <alignment horizontal="left" vertical="center" shrinkToFit="1"/>
      <protection hidden="1"/>
    </xf>
    <xf numFmtId="0" fontId="29" fillId="0" borderId="27" xfId="0" applyFont="1" applyFill="1" applyBorder="1" applyAlignment="1" applyProtection="1">
      <alignment horizontal="left" vertical="center" indent="5" shrinkToFit="1"/>
      <protection hidden="1"/>
    </xf>
    <xf numFmtId="0" fontId="29" fillId="3" borderId="27" xfId="0" applyFont="1" applyFill="1" applyBorder="1" applyAlignment="1" applyProtection="1">
      <alignment horizontal="left" vertical="center" indent="5" shrinkToFit="1"/>
      <protection hidden="1"/>
    </xf>
    <xf numFmtId="0" fontId="29" fillId="0" borderId="29" xfId="0" applyFont="1" applyFill="1" applyBorder="1" applyAlignment="1" applyProtection="1">
      <alignment horizontal="left" vertical="center" indent="5" shrinkToFit="1"/>
      <protection hidden="1"/>
    </xf>
    <xf numFmtId="0" fontId="29" fillId="3" borderId="29" xfId="0" applyFont="1" applyFill="1" applyBorder="1" applyAlignment="1" applyProtection="1">
      <alignment horizontal="left" vertical="center" indent="5" shrinkToFit="1"/>
      <protection hidden="1"/>
    </xf>
    <xf numFmtId="0" fontId="25" fillId="0" borderId="48" xfId="0" applyFont="1" applyFill="1" applyBorder="1" applyAlignment="1" applyProtection="1">
      <alignment horizontal="center" vertical="center"/>
      <protection hidden="1"/>
    </xf>
    <xf numFmtId="0" fontId="25" fillId="0" borderId="49" xfId="0" applyFont="1" applyFill="1" applyBorder="1" applyAlignment="1" applyProtection="1">
      <alignment horizontal="center" vertical="center"/>
      <protection hidden="1"/>
    </xf>
    <xf numFmtId="0" fontId="29" fillId="0" borderId="31" xfId="0" applyFont="1" applyFill="1" applyBorder="1" applyAlignment="1" applyProtection="1">
      <alignment horizontal="left" vertical="center" shrinkToFit="1"/>
      <protection hidden="1"/>
    </xf>
    <xf numFmtId="0" fontId="29" fillId="0" borderId="80" xfId="0" applyFont="1" applyFill="1" applyBorder="1" applyAlignment="1" applyProtection="1">
      <alignment horizontal="left" vertical="center" shrinkToFit="1"/>
      <protection hidden="1"/>
    </xf>
    <xf numFmtId="0" fontId="21" fillId="0" borderId="54" xfId="0" applyFont="1" applyFill="1" applyBorder="1" applyAlignment="1" applyProtection="1">
      <alignment horizontal="center" vertical="center"/>
      <protection hidden="1"/>
    </xf>
    <xf numFmtId="0" fontId="32" fillId="0" borderId="54" xfId="0" applyFont="1" applyFill="1" applyBorder="1" applyAlignment="1" applyProtection="1">
      <alignment horizontal="center" vertical="center"/>
      <protection hidden="1"/>
    </xf>
    <xf numFmtId="0" fontId="25" fillId="0" borderId="30" xfId="0" applyFont="1" applyFill="1" applyBorder="1" applyAlignment="1" applyProtection="1">
      <alignment horizontal="center" vertical="center"/>
      <protection hidden="1"/>
    </xf>
    <xf numFmtId="0" fontId="25" fillId="0" borderId="31" xfId="0" applyFont="1" applyFill="1" applyBorder="1" applyAlignment="1" applyProtection="1">
      <alignment horizontal="center" vertical="center"/>
      <protection hidden="1"/>
    </xf>
    <xf numFmtId="0" fontId="21" fillId="0" borderId="61" xfId="0" applyFont="1" applyFill="1" applyBorder="1" applyAlignment="1" applyProtection="1">
      <alignment horizontal="center"/>
      <protection hidden="1"/>
    </xf>
    <xf numFmtId="0" fontId="21" fillId="0" borderId="49" xfId="0" applyFont="1" applyFill="1" applyBorder="1" applyAlignment="1" applyProtection="1">
      <alignment horizontal="center"/>
      <protection hidden="1"/>
    </xf>
    <xf numFmtId="0" fontId="21" fillId="0" borderId="62" xfId="0" applyFont="1" applyFill="1" applyBorder="1" applyAlignment="1" applyProtection="1">
      <alignment horizontal="center"/>
      <protection hidden="1"/>
    </xf>
    <xf numFmtId="0" fontId="21" fillId="0" borderId="49" xfId="0" applyFont="1" applyFill="1" applyBorder="1" applyAlignment="1" applyProtection="1">
      <alignment horizontal="center" vertical="center"/>
      <protection hidden="1"/>
    </xf>
    <xf numFmtId="0" fontId="21" fillId="0" borderId="49" xfId="0" applyFont="1" applyFill="1" applyBorder="1" applyAlignment="1" applyProtection="1">
      <alignment horizontal="center" vertical="center" wrapText="1"/>
      <protection hidden="1"/>
    </xf>
    <xf numFmtId="0" fontId="29" fillId="0" borderId="41" xfId="0" applyFont="1" applyFill="1" applyBorder="1" applyAlignment="1" applyProtection="1">
      <alignment horizontal="left" vertical="center" shrinkToFit="1"/>
      <protection hidden="1"/>
    </xf>
    <xf numFmtId="0" fontId="29" fillId="0" borderId="44" xfId="0" applyFont="1" applyFill="1" applyBorder="1" applyAlignment="1" applyProtection="1">
      <alignment horizontal="left" vertical="center" shrinkToFit="1"/>
      <protection hidden="1"/>
    </xf>
    <xf numFmtId="0" fontId="29" fillId="0" borderId="0" xfId="0" applyFont="1" applyFill="1" applyBorder="1" applyAlignment="1" applyProtection="1">
      <alignment horizontal="left" vertical="center" shrinkToFit="1"/>
      <protection hidden="1"/>
    </xf>
    <xf numFmtId="0" fontId="29" fillId="3" borderId="0" xfId="0" applyFont="1" applyFill="1" applyBorder="1" applyAlignment="1" applyProtection="1">
      <alignment horizontal="left" vertical="center" shrinkToFit="1"/>
      <protection hidden="1"/>
    </xf>
    <xf numFmtId="0" fontId="29" fillId="0" borderId="9" xfId="0" applyFont="1" applyFill="1" applyBorder="1" applyAlignment="1" applyProtection="1">
      <alignment horizontal="left" vertical="center" shrinkToFit="1"/>
      <protection hidden="1"/>
    </xf>
    <xf numFmtId="0" fontId="21" fillId="0" borderId="81" xfId="0" applyFont="1" applyFill="1" applyBorder="1" applyAlignment="1" applyProtection="1">
      <alignment horizontal="left" vertical="center" wrapText="1" shrinkToFit="1"/>
      <protection hidden="1"/>
    </xf>
    <xf numFmtId="0" fontId="21" fillId="0" borderId="31" xfId="0" applyFont="1" applyFill="1" applyBorder="1" applyAlignment="1" applyProtection="1">
      <alignment horizontal="left" vertical="center" shrinkToFit="1"/>
      <protection hidden="1"/>
    </xf>
    <xf numFmtId="0" fontId="21" fillId="0" borderId="80" xfId="0" applyFont="1" applyFill="1" applyBorder="1" applyAlignment="1" applyProtection="1">
      <alignment horizontal="left" vertical="center" shrinkToFit="1"/>
      <protection hidden="1"/>
    </xf>
    <xf numFmtId="0" fontId="20" fillId="0" borderId="7" xfId="0" applyFont="1" applyFill="1" applyBorder="1" applyAlignment="1" applyProtection="1">
      <alignment horizontal="center" vertical="center"/>
      <protection hidden="1"/>
    </xf>
    <xf numFmtId="0" fontId="20" fillId="0" borderId="13" xfId="0" applyFont="1" applyFill="1" applyBorder="1" applyAlignment="1" applyProtection="1">
      <alignment horizontal="center" vertical="center"/>
      <protection hidden="1"/>
    </xf>
    <xf numFmtId="0" fontId="20" fillId="0" borderId="8" xfId="0" applyFont="1" applyFill="1" applyBorder="1" applyAlignment="1" applyProtection="1">
      <alignment horizontal="center" vertical="center"/>
      <protection hidden="1"/>
    </xf>
    <xf numFmtId="0" fontId="20" fillId="0" borderId="10" xfId="0" applyFont="1" applyFill="1" applyBorder="1" applyAlignment="1" applyProtection="1">
      <alignment horizontal="center" vertical="center"/>
      <protection hidden="1"/>
    </xf>
    <xf numFmtId="0" fontId="20" fillId="0" borderId="14" xfId="0" applyFont="1" applyFill="1" applyBorder="1" applyAlignment="1" applyProtection="1">
      <alignment horizontal="center" vertical="center"/>
      <protection hidden="1"/>
    </xf>
    <xf numFmtId="0" fontId="20" fillId="0" borderId="11" xfId="0" applyFont="1" applyFill="1" applyBorder="1" applyAlignment="1" applyProtection="1">
      <alignment horizontal="center" vertical="center"/>
      <protection hidden="1"/>
    </xf>
    <xf numFmtId="0" fontId="29" fillId="0" borderId="48" xfId="0" applyFont="1" applyFill="1" applyBorder="1" applyAlignment="1" applyProtection="1">
      <alignment horizontal="left" vertical="center" shrinkToFit="1"/>
      <protection hidden="1"/>
    </xf>
    <xf numFmtId="0" fontId="20" fillId="0" borderId="34" xfId="0" applyFont="1" applyFill="1" applyBorder="1" applyAlignment="1" applyProtection="1">
      <alignment horizontal="center" vertical="center"/>
      <protection hidden="1"/>
    </xf>
    <xf numFmtId="0" fontId="20" fillId="0" borderId="7" xfId="0" applyFont="1" applyBorder="1" applyAlignment="1" applyProtection="1">
      <alignment horizontal="center" vertical="center"/>
      <protection hidden="1"/>
    </xf>
    <xf numFmtId="0" fontId="20" fillId="0" borderId="13" xfId="0" applyFont="1" applyBorder="1" applyAlignment="1" applyProtection="1">
      <alignment horizontal="center" vertical="center"/>
      <protection hidden="1"/>
    </xf>
    <xf numFmtId="0" fontId="20" fillId="0" borderId="3" xfId="0" applyFont="1" applyBorder="1" applyAlignment="1" applyProtection="1">
      <alignment horizontal="center" vertical="center"/>
      <protection hidden="1"/>
    </xf>
    <xf numFmtId="0" fontId="20" fillId="0" borderId="4" xfId="0" applyFont="1" applyBorder="1" applyAlignment="1" applyProtection="1">
      <alignment horizontal="center" vertical="center"/>
      <protection hidden="1"/>
    </xf>
    <xf numFmtId="0" fontId="30" fillId="0" borderId="2" xfId="0" applyFont="1" applyFill="1" applyBorder="1" applyAlignment="1" applyProtection="1">
      <alignment horizontal="left" vertical="center"/>
      <protection hidden="1"/>
    </xf>
    <xf numFmtId="0" fontId="30" fillId="0" borderId="3" xfId="0" applyFont="1" applyFill="1" applyBorder="1" applyAlignment="1" applyProtection="1">
      <alignment horizontal="left" vertical="center"/>
      <protection hidden="1"/>
    </xf>
    <xf numFmtId="0" fontId="30" fillId="0" borderId="4" xfId="0" applyFont="1" applyFill="1" applyBorder="1" applyAlignment="1" applyProtection="1">
      <alignment horizontal="left" vertical="center"/>
      <protection hidden="1"/>
    </xf>
    <xf numFmtId="0" fontId="25" fillId="0" borderId="7" xfId="0" applyFont="1" applyFill="1" applyBorder="1" applyAlignment="1" applyProtection="1">
      <alignment horizontal="center" vertical="center" textRotation="255" wrapText="1"/>
      <protection hidden="1"/>
    </xf>
    <xf numFmtId="0" fontId="25" fillId="0" borderId="8" xfId="0" applyFont="1" applyFill="1" applyBorder="1" applyAlignment="1" applyProtection="1">
      <alignment horizontal="center" vertical="center" textRotation="255" wrapText="1"/>
      <protection hidden="1"/>
    </xf>
    <xf numFmtId="0" fontId="25" fillId="0" borderId="6" xfId="0" applyFont="1" applyFill="1" applyBorder="1" applyAlignment="1" applyProtection="1">
      <alignment horizontal="center" vertical="center" textRotation="255" wrapText="1"/>
      <protection hidden="1"/>
    </xf>
    <xf numFmtId="0" fontId="25" fillId="0" borderId="9" xfId="0" applyFont="1" applyFill="1" applyBorder="1" applyAlignment="1" applyProtection="1">
      <alignment horizontal="center" vertical="center" textRotation="255" wrapText="1"/>
      <protection hidden="1"/>
    </xf>
    <xf numFmtId="0" fontId="25" fillId="0" borderId="10" xfId="0" applyFont="1" applyFill="1" applyBorder="1" applyAlignment="1" applyProtection="1">
      <alignment horizontal="center" vertical="center" textRotation="255" wrapText="1"/>
      <protection hidden="1"/>
    </xf>
    <xf numFmtId="0" fontId="25" fillId="0" borderId="11" xfId="0" applyFont="1" applyFill="1" applyBorder="1" applyAlignment="1" applyProtection="1">
      <alignment horizontal="center" vertical="center" textRotation="255" wrapText="1"/>
      <protection hidden="1"/>
    </xf>
    <xf numFmtId="0" fontId="20" fillId="0" borderId="2" xfId="0" applyFont="1" applyBorder="1" applyAlignment="1" applyProtection="1">
      <alignment horizontal="center" vertical="center" wrapText="1"/>
      <protection hidden="1"/>
    </xf>
    <xf numFmtId="0" fontId="20" fillId="0" borderId="3" xfId="0" applyFont="1" applyBorder="1" applyAlignment="1" applyProtection="1">
      <alignment horizontal="center" vertical="center" wrapText="1"/>
      <protection hidden="1"/>
    </xf>
    <xf numFmtId="0" fontId="20" fillId="0" borderId="4" xfId="0" applyFont="1" applyBorder="1" applyAlignment="1" applyProtection="1">
      <alignment horizontal="center" vertical="center" wrapText="1"/>
      <protection hidden="1"/>
    </xf>
    <xf numFmtId="0" fontId="29" fillId="0" borderId="97" xfId="0" applyFont="1" applyBorder="1" applyAlignment="1" applyProtection="1">
      <alignment horizontal="center" vertical="center" shrinkToFit="1"/>
      <protection hidden="1"/>
    </xf>
    <xf numFmtId="0" fontId="20" fillId="0" borderId="97" xfId="0" applyFont="1" applyBorder="1" applyAlignment="1" applyProtection="1">
      <alignment horizontal="center" vertical="center"/>
      <protection hidden="1"/>
    </xf>
    <xf numFmtId="0" fontId="29" fillId="0" borderId="97" xfId="0" applyFont="1" applyBorder="1" applyAlignment="1" applyProtection="1">
      <alignment horizontal="center" vertical="center"/>
      <protection hidden="1"/>
    </xf>
    <xf numFmtId="0" fontId="101" fillId="2" borderId="2" xfId="0" applyFont="1" applyFill="1" applyBorder="1" applyAlignment="1" applyProtection="1">
      <alignment horizontal="left" vertical="center"/>
      <protection hidden="1"/>
    </xf>
    <xf numFmtId="0" fontId="101" fillId="2" borderId="3" xfId="0" applyFont="1" applyFill="1" applyBorder="1" applyAlignment="1" applyProtection="1">
      <alignment horizontal="left" vertical="center"/>
      <protection hidden="1"/>
    </xf>
    <xf numFmtId="0" fontId="25" fillId="0" borderId="2" xfId="0" applyFont="1" applyBorder="1" applyAlignment="1" applyProtection="1">
      <alignment horizontal="center" vertical="center"/>
      <protection hidden="1"/>
    </xf>
    <xf numFmtId="0" fontId="25" fillId="0" borderId="3" xfId="0" applyFont="1" applyBorder="1" applyAlignment="1" applyProtection="1">
      <alignment horizontal="center" vertical="center"/>
      <protection hidden="1"/>
    </xf>
    <xf numFmtId="0" fontId="20" fillId="0" borderId="37" xfId="0" applyFont="1" applyBorder="1" applyAlignment="1" applyProtection="1">
      <alignment horizontal="center" vertical="center" wrapText="1"/>
      <protection hidden="1"/>
    </xf>
    <xf numFmtId="0" fontId="21" fillId="0" borderId="38" xfId="0" applyFont="1" applyBorder="1" applyAlignment="1" applyProtection="1">
      <alignment horizontal="center" vertical="center" wrapText="1"/>
      <protection hidden="1"/>
    </xf>
    <xf numFmtId="0" fontId="21" fillId="0" borderId="63" xfId="0" applyFont="1" applyBorder="1" applyAlignment="1" applyProtection="1">
      <alignment horizontal="center" vertical="center" wrapText="1"/>
      <protection hidden="1"/>
    </xf>
    <xf numFmtId="0" fontId="20" fillId="0" borderId="0" xfId="0" applyFont="1" applyAlignment="1" applyProtection="1">
      <alignment horizontal="right"/>
      <protection hidden="1"/>
    </xf>
    <xf numFmtId="0" fontId="21" fillId="0" borderId="48" xfId="0" applyFont="1" applyFill="1" applyBorder="1" applyAlignment="1" applyProtection="1">
      <alignment horizontal="center" vertical="center" wrapText="1"/>
      <protection hidden="1"/>
    </xf>
    <xf numFmtId="0" fontId="21" fillId="3" borderId="49" xfId="0" applyFont="1" applyFill="1" applyBorder="1" applyAlignment="1" applyProtection="1">
      <alignment horizontal="center" vertical="center" wrapText="1"/>
      <protection hidden="1"/>
    </xf>
    <xf numFmtId="0" fontId="21" fillId="0" borderId="66" xfId="0" applyFont="1" applyFill="1" applyBorder="1" applyAlignment="1" applyProtection="1">
      <alignment horizontal="center" vertical="center"/>
      <protection hidden="1"/>
    </xf>
    <xf numFmtId="0" fontId="32" fillId="0" borderId="66" xfId="0" applyFont="1" applyFill="1" applyBorder="1" applyAlignment="1" applyProtection="1">
      <alignment horizontal="center" vertical="center"/>
      <protection hidden="1"/>
    </xf>
    <xf numFmtId="0" fontId="21" fillId="0" borderId="67" xfId="0" applyFont="1" applyFill="1" applyBorder="1" applyAlignment="1" applyProtection="1">
      <alignment horizontal="center" vertical="center"/>
      <protection hidden="1"/>
    </xf>
    <xf numFmtId="0" fontId="21" fillId="0" borderId="51" xfId="0" applyFont="1" applyFill="1" applyBorder="1" applyAlignment="1" applyProtection="1">
      <alignment horizontal="center" vertical="center"/>
      <protection hidden="1"/>
    </xf>
    <xf numFmtId="0" fontId="21" fillId="0" borderId="48" xfId="0" applyFont="1" applyFill="1" applyBorder="1" applyAlignment="1" applyProtection="1">
      <alignment horizontal="center" vertical="center"/>
      <protection hidden="1"/>
    </xf>
    <xf numFmtId="0" fontId="29" fillId="0" borderId="68" xfId="0" applyFont="1" applyFill="1" applyBorder="1" applyAlignment="1" applyProtection="1">
      <alignment horizontal="left" vertical="center" shrinkToFit="1"/>
      <protection hidden="1"/>
    </xf>
    <xf numFmtId="0" fontId="25" fillId="0" borderId="48" xfId="0" applyFont="1" applyFill="1" applyBorder="1" applyAlignment="1" applyProtection="1">
      <alignment horizontal="left" vertical="center"/>
      <protection hidden="1"/>
    </xf>
    <xf numFmtId="0" fontId="25" fillId="0" borderId="49" xfId="0" applyFont="1" applyFill="1" applyBorder="1" applyAlignment="1" applyProtection="1">
      <alignment horizontal="left" vertical="center"/>
      <protection hidden="1"/>
    </xf>
    <xf numFmtId="0" fontId="25" fillId="0" borderId="62" xfId="0" applyFont="1" applyFill="1" applyBorder="1" applyAlignment="1" applyProtection="1">
      <alignment horizontal="left" vertical="center"/>
      <protection hidden="1"/>
    </xf>
    <xf numFmtId="176" fontId="29" fillId="0" borderId="37" xfId="0" applyNumberFormat="1" applyFont="1" applyFill="1" applyBorder="1" applyAlignment="1" applyProtection="1">
      <alignment horizontal="center" vertical="center"/>
      <protection hidden="1"/>
    </xf>
    <xf numFmtId="176" fontId="29" fillId="0" borderId="38" xfId="0" applyNumberFormat="1" applyFont="1" applyFill="1" applyBorder="1" applyAlignment="1" applyProtection="1">
      <alignment horizontal="center" vertical="center"/>
      <protection hidden="1"/>
    </xf>
    <xf numFmtId="176" fontId="29" fillId="0" borderId="40" xfId="0" applyNumberFormat="1" applyFont="1" applyFill="1" applyBorder="1" applyAlignment="1" applyProtection="1">
      <alignment horizontal="center" vertical="center"/>
      <protection hidden="1"/>
    </xf>
    <xf numFmtId="176" fontId="29" fillId="0" borderId="41" xfId="0" applyNumberFormat="1" applyFont="1" applyFill="1" applyBorder="1" applyAlignment="1" applyProtection="1">
      <alignment horizontal="center" vertical="center"/>
      <protection hidden="1"/>
    </xf>
    <xf numFmtId="0" fontId="25" fillId="0" borderId="39" xfId="0" applyFont="1" applyFill="1" applyBorder="1" applyAlignment="1" applyProtection="1">
      <alignment horizontal="center" vertical="center"/>
      <protection hidden="1"/>
    </xf>
    <xf numFmtId="0" fontId="25" fillId="0" borderId="46" xfId="0" applyFont="1" applyFill="1" applyBorder="1" applyAlignment="1" applyProtection="1">
      <alignment horizontal="center" vertical="center"/>
      <protection hidden="1"/>
    </xf>
    <xf numFmtId="177" fontId="29" fillId="0" borderId="38" xfId="0" applyNumberFormat="1" applyFont="1" applyFill="1" applyBorder="1" applyAlignment="1" applyProtection="1">
      <alignment horizontal="center" vertical="center"/>
      <protection hidden="1"/>
    </xf>
    <xf numFmtId="177" fontId="29" fillId="0" borderId="63" xfId="0" applyNumberFormat="1" applyFont="1" applyFill="1" applyBorder="1" applyAlignment="1" applyProtection="1">
      <alignment horizontal="center" vertical="center"/>
      <protection hidden="1"/>
    </xf>
    <xf numFmtId="177" fontId="29" fillId="0" borderId="41" xfId="0" applyNumberFormat="1" applyFont="1" applyFill="1" applyBorder="1" applyAlignment="1" applyProtection="1">
      <alignment horizontal="center" vertical="center"/>
      <protection hidden="1"/>
    </xf>
    <xf numFmtId="177" fontId="29" fillId="0" borderId="43" xfId="0" applyNumberFormat="1" applyFont="1" applyFill="1" applyBorder="1" applyAlignment="1" applyProtection="1">
      <alignment horizontal="center" vertical="center"/>
      <protection hidden="1"/>
    </xf>
    <xf numFmtId="0" fontId="33" fillId="0" borderId="30" xfId="0" applyFont="1" applyFill="1" applyBorder="1" applyAlignment="1" applyProtection="1">
      <alignment horizontal="center" vertical="center"/>
      <protection hidden="1"/>
    </xf>
    <xf numFmtId="0" fontId="33" fillId="0" borderId="31" xfId="0" applyFont="1" applyFill="1" applyBorder="1" applyAlignment="1" applyProtection="1">
      <alignment horizontal="center" vertical="center"/>
      <protection hidden="1"/>
    </xf>
    <xf numFmtId="0" fontId="21" fillId="0" borderId="2" xfId="0" applyFont="1" applyBorder="1" applyAlignment="1" applyProtection="1">
      <alignment horizontal="center" vertical="center"/>
      <protection hidden="1"/>
    </xf>
    <xf numFmtId="0" fontId="21" fillId="0" borderId="3" xfId="0" applyFont="1" applyBorder="1" applyAlignment="1" applyProtection="1">
      <alignment horizontal="center" vertical="center"/>
      <protection hidden="1"/>
    </xf>
    <xf numFmtId="0" fontId="21" fillId="0" borderId="4" xfId="0" applyFont="1" applyBorder="1" applyAlignment="1" applyProtection="1">
      <alignment horizontal="center" vertical="center"/>
      <protection hidden="1"/>
    </xf>
    <xf numFmtId="0" fontId="33" fillId="0" borderId="3" xfId="0" applyFont="1" applyFill="1" applyBorder="1" applyAlignment="1" applyProtection="1">
      <alignment horizontal="center" vertical="center"/>
      <protection hidden="1"/>
    </xf>
    <xf numFmtId="0" fontId="21" fillId="0" borderId="2" xfId="0" applyFont="1" applyFill="1" applyBorder="1" applyAlignment="1" applyProtection="1">
      <alignment horizontal="distributed" vertical="center"/>
      <protection hidden="1"/>
    </xf>
    <xf numFmtId="0" fontId="21" fillId="0" borderId="3" xfId="0" applyFont="1" applyFill="1" applyBorder="1" applyAlignment="1" applyProtection="1">
      <alignment horizontal="distributed" vertical="center"/>
      <protection hidden="1"/>
    </xf>
    <xf numFmtId="0" fontId="12" fillId="2" borderId="13" xfId="0" applyFont="1" applyFill="1" applyBorder="1" applyAlignment="1" applyProtection="1">
      <alignment horizontal="left" vertical="center"/>
      <protection hidden="1"/>
    </xf>
    <xf numFmtId="0" fontId="12" fillId="2" borderId="8" xfId="0" applyFont="1" applyFill="1" applyBorder="1" applyAlignment="1" applyProtection="1">
      <alignment horizontal="left" vertical="center"/>
      <protection hidden="1"/>
    </xf>
    <xf numFmtId="0" fontId="29" fillId="0" borderId="40" xfId="0" applyFont="1" applyFill="1" applyBorder="1" applyAlignment="1" applyProtection="1">
      <alignment horizontal="left" vertical="center" shrinkToFit="1"/>
      <protection hidden="1"/>
    </xf>
    <xf numFmtId="0" fontId="29" fillId="3" borderId="41" xfId="0" applyFont="1" applyFill="1" applyBorder="1" applyAlignment="1" applyProtection="1">
      <alignment horizontal="left" vertical="center" shrinkToFit="1"/>
      <protection hidden="1"/>
    </xf>
    <xf numFmtId="0" fontId="20" fillId="0" borderId="5" xfId="0" applyFont="1" applyFill="1" applyBorder="1" applyAlignment="1" applyProtection="1">
      <alignment horizontal="center" vertical="center"/>
      <protection hidden="1"/>
    </xf>
    <xf numFmtId="0" fontId="20" fillId="3" borderId="5" xfId="0" applyFont="1" applyFill="1" applyBorder="1" applyAlignment="1" applyProtection="1">
      <alignment horizontal="center" vertical="center"/>
      <protection hidden="1"/>
    </xf>
    <xf numFmtId="0" fontId="21" fillId="0" borderId="35" xfId="0" applyFont="1" applyFill="1" applyBorder="1" applyAlignment="1" applyProtection="1">
      <alignment horizontal="center" vertical="center" wrapText="1"/>
      <protection hidden="1"/>
    </xf>
    <xf numFmtId="0" fontId="21" fillId="0" borderId="36" xfId="0" applyFont="1" applyFill="1" applyBorder="1" applyAlignment="1" applyProtection="1">
      <alignment horizontal="center" vertical="center" wrapText="1"/>
      <protection hidden="1"/>
    </xf>
    <xf numFmtId="0" fontId="25" fillId="0" borderId="1" xfId="0" applyFont="1" applyFill="1" applyBorder="1" applyAlignment="1" applyProtection="1">
      <alignment horizontal="center" vertical="center" textRotation="255" wrapText="1"/>
      <protection hidden="1"/>
    </xf>
    <xf numFmtId="0" fontId="25" fillId="0" borderId="1" xfId="0" applyFont="1" applyFill="1" applyBorder="1" applyAlignment="1" applyProtection="1">
      <alignment horizontal="center" vertical="center" textRotation="255"/>
      <protection hidden="1"/>
    </xf>
    <xf numFmtId="0" fontId="20" fillId="0" borderId="33" xfId="0" applyFont="1" applyFill="1" applyBorder="1" applyAlignment="1" applyProtection="1">
      <alignment horizontal="center" vertical="center"/>
      <protection hidden="1"/>
    </xf>
    <xf numFmtId="0" fontId="20" fillId="0" borderId="1" xfId="0" applyFont="1" applyFill="1" applyBorder="1" applyAlignment="1" applyProtection="1">
      <alignment horizontal="center" vertical="center"/>
      <protection hidden="1"/>
    </xf>
    <xf numFmtId="0" fontId="29" fillId="0" borderId="52" xfId="0" applyFont="1" applyFill="1" applyBorder="1" applyAlignment="1" applyProtection="1">
      <alignment horizontal="center" vertical="center" shrinkToFit="1"/>
      <protection hidden="1"/>
    </xf>
    <xf numFmtId="0" fontId="25" fillId="0" borderId="58" xfId="0" applyFont="1" applyFill="1" applyBorder="1" applyAlignment="1" applyProtection="1">
      <alignment horizontal="center" vertical="center" wrapText="1"/>
      <protection hidden="1"/>
    </xf>
    <xf numFmtId="0" fontId="25" fillId="0" borderId="59" xfId="0" applyFont="1" applyFill="1" applyBorder="1" applyAlignment="1" applyProtection="1">
      <alignment horizontal="center" vertical="center" wrapText="1"/>
      <protection hidden="1"/>
    </xf>
    <xf numFmtId="0" fontId="20" fillId="0" borderId="37" xfId="0" applyFont="1" applyFill="1" applyBorder="1" applyAlignment="1" applyProtection="1">
      <alignment horizontal="center" vertical="center" wrapText="1"/>
      <protection hidden="1"/>
    </xf>
    <xf numFmtId="0" fontId="29" fillId="0" borderId="52" xfId="0" applyNumberFormat="1" applyFont="1" applyFill="1" applyBorder="1" applyAlignment="1" applyProtection="1">
      <alignment horizontal="center" vertical="center"/>
      <protection hidden="1"/>
    </xf>
    <xf numFmtId="0" fontId="29" fillId="3" borderId="52" xfId="0" applyNumberFormat="1" applyFont="1" applyFill="1" applyBorder="1" applyAlignment="1" applyProtection="1">
      <alignment horizontal="center" vertical="center"/>
      <protection hidden="1"/>
    </xf>
    <xf numFmtId="0" fontId="29" fillId="0" borderId="65" xfId="0" applyNumberFormat="1" applyFont="1" applyFill="1" applyBorder="1" applyAlignment="1" applyProtection="1">
      <alignment horizontal="center" vertical="center"/>
      <protection hidden="1"/>
    </xf>
    <xf numFmtId="0" fontId="29" fillId="0" borderId="59" xfId="0" applyNumberFormat="1" applyFont="1" applyFill="1" applyBorder="1" applyAlignment="1" applyProtection="1">
      <alignment horizontal="center" vertical="center"/>
      <protection hidden="1"/>
    </xf>
    <xf numFmtId="0" fontId="29" fillId="0" borderId="60" xfId="0" applyNumberFormat="1" applyFont="1" applyFill="1" applyBorder="1" applyAlignment="1" applyProtection="1">
      <alignment horizontal="center" vertical="center"/>
      <protection hidden="1"/>
    </xf>
    <xf numFmtId="0" fontId="20" fillId="0" borderId="47" xfId="0" applyFont="1" applyFill="1" applyBorder="1" applyAlignment="1" applyProtection="1">
      <alignment horizontal="center" vertical="center"/>
      <protection hidden="1"/>
    </xf>
    <xf numFmtId="177" fontId="29" fillId="0" borderId="47" xfId="0" applyNumberFormat="1" applyFont="1" applyFill="1" applyBorder="1" applyAlignment="1" applyProtection="1">
      <alignment horizontal="center" vertical="center"/>
      <protection hidden="1"/>
    </xf>
    <xf numFmtId="0" fontId="25" fillId="0" borderId="61" xfId="0" applyFont="1" applyFill="1" applyBorder="1" applyAlignment="1" applyProtection="1">
      <alignment horizontal="left" vertical="center"/>
      <protection hidden="1"/>
    </xf>
    <xf numFmtId="0" fontId="25" fillId="0" borderId="40" xfId="0" applyFont="1" applyFill="1" applyBorder="1" applyAlignment="1" applyProtection="1">
      <alignment horizontal="left" vertical="center"/>
      <protection hidden="1"/>
    </xf>
    <xf numFmtId="0" fontId="25" fillId="0" borderId="41" xfId="0" applyFont="1" applyFill="1" applyBorder="1" applyAlignment="1" applyProtection="1">
      <alignment horizontal="left" vertical="center"/>
      <protection hidden="1"/>
    </xf>
    <xf numFmtId="0" fontId="25" fillId="0" borderId="43" xfId="0" applyFont="1" applyFill="1" applyBorder="1" applyAlignment="1" applyProtection="1">
      <alignment horizontal="left" vertical="center"/>
      <protection hidden="1"/>
    </xf>
    <xf numFmtId="176" fontId="29" fillId="0" borderId="6" xfId="0" applyNumberFormat="1" applyFont="1" applyFill="1" applyBorder="1" applyAlignment="1" applyProtection="1">
      <alignment horizontal="center" vertical="center"/>
      <protection hidden="1"/>
    </xf>
    <xf numFmtId="176" fontId="29" fillId="0" borderId="0" xfId="0" applyNumberFormat="1" applyFont="1" applyFill="1" applyBorder="1" applyAlignment="1" applyProtection="1">
      <alignment horizontal="center" vertical="center"/>
      <protection hidden="1"/>
    </xf>
    <xf numFmtId="0" fontId="25" fillId="0" borderId="47" xfId="0" applyFont="1" applyFill="1" applyBorder="1" applyAlignment="1" applyProtection="1">
      <alignment horizontal="center" vertical="center"/>
      <protection hidden="1"/>
    </xf>
    <xf numFmtId="177" fontId="29" fillId="0" borderId="0" xfId="0" applyNumberFormat="1" applyFont="1" applyFill="1" applyBorder="1" applyAlignment="1" applyProtection="1">
      <alignment horizontal="center" vertical="center"/>
      <protection hidden="1"/>
    </xf>
    <xf numFmtId="0" fontId="29" fillId="0" borderId="57" xfId="0" applyFont="1" applyFill="1" applyBorder="1" applyAlignment="1" applyProtection="1">
      <alignment horizontal="left" vertical="center" indent="5" shrinkToFit="1"/>
      <protection hidden="1"/>
    </xf>
    <xf numFmtId="0" fontId="29" fillId="0" borderId="38" xfId="0" applyFont="1" applyFill="1" applyBorder="1" applyAlignment="1" applyProtection="1">
      <alignment horizontal="left" vertical="center" indent="5" shrinkToFit="1"/>
      <protection hidden="1"/>
    </xf>
    <xf numFmtId="0" fontId="29" fillId="3" borderId="38" xfId="0" applyFont="1" applyFill="1" applyBorder="1" applyAlignment="1" applyProtection="1">
      <alignment horizontal="left" vertical="center" indent="5" shrinkToFit="1"/>
      <protection hidden="1"/>
    </xf>
    <xf numFmtId="0" fontId="29" fillId="0" borderId="45" xfId="0" applyFont="1" applyFill="1" applyBorder="1" applyAlignment="1" applyProtection="1">
      <alignment horizontal="left" vertical="center" indent="5" shrinkToFit="1"/>
      <protection hidden="1"/>
    </xf>
    <xf numFmtId="0" fontId="29" fillId="0" borderId="42" xfId="0" applyFont="1" applyFill="1" applyBorder="1" applyAlignment="1" applyProtection="1">
      <alignment horizontal="left" vertical="center" indent="5" shrinkToFit="1"/>
      <protection hidden="1"/>
    </xf>
    <xf numFmtId="0" fontId="29" fillId="0" borderId="41" xfId="0" applyFont="1" applyFill="1" applyBorder="1" applyAlignment="1" applyProtection="1">
      <alignment horizontal="left" vertical="center" indent="5" shrinkToFit="1"/>
      <protection hidden="1"/>
    </xf>
    <xf numFmtId="0" fontId="29" fillId="3" borderId="41" xfId="0" applyFont="1" applyFill="1" applyBorder="1" applyAlignment="1" applyProtection="1">
      <alignment horizontal="left" vertical="center" indent="5" shrinkToFit="1"/>
      <protection hidden="1"/>
    </xf>
    <xf numFmtId="0" fontId="29" fillId="0" borderId="44" xfId="0" applyFont="1" applyFill="1" applyBorder="1" applyAlignment="1" applyProtection="1">
      <alignment horizontal="left" vertical="center" indent="5" shrinkToFit="1"/>
      <protection hidden="1"/>
    </xf>
    <xf numFmtId="0" fontId="21" fillId="0" borderId="7" xfId="0" applyFont="1" applyFill="1" applyBorder="1" applyAlignment="1" applyProtection="1">
      <alignment horizontal="left" vertical="center"/>
      <protection hidden="1"/>
    </xf>
    <xf numFmtId="0" fontId="21" fillId="0" borderId="13" xfId="0" applyFont="1" applyFill="1" applyBorder="1" applyAlignment="1" applyProtection="1">
      <alignment horizontal="left" vertical="center"/>
      <protection hidden="1"/>
    </xf>
    <xf numFmtId="0" fontId="21" fillId="0" borderId="8" xfId="0" applyFont="1" applyFill="1" applyBorder="1" applyAlignment="1" applyProtection="1">
      <alignment horizontal="left" vertical="center"/>
      <protection hidden="1"/>
    </xf>
    <xf numFmtId="0" fontId="21" fillId="0" borderId="16" xfId="0" applyFont="1" applyFill="1" applyBorder="1" applyAlignment="1" applyProtection="1">
      <alignment horizontal="center" vertical="center" wrapText="1"/>
      <protection hidden="1"/>
    </xf>
    <xf numFmtId="0" fontId="21" fillId="0" borderId="17" xfId="0" applyFont="1" applyFill="1" applyBorder="1" applyAlignment="1" applyProtection="1">
      <alignment horizontal="center" vertical="center" wrapText="1"/>
      <protection hidden="1"/>
    </xf>
    <xf numFmtId="0" fontId="21" fillId="0" borderId="24" xfId="0" applyFont="1" applyFill="1" applyBorder="1" applyAlignment="1" applyProtection="1">
      <alignment horizontal="center" vertical="center" wrapText="1"/>
      <protection hidden="1"/>
    </xf>
    <xf numFmtId="0" fontId="21" fillId="0" borderId="19" xfId="0" applyFont="1" applyFill="1" applyBorder="1" applyAlignment="1" applyProtection="1">
      <alignment horizontal="center" vertical="center" wrapText="1"/>
      <protection hidden="1"/>
    </xf>
    <xf numFmtId="0" fontId="21" fillId="0" borderId="0" xfId="0" applyFont="1" applyFill="1" applyBorder="1" applyAlignment="1" applyProtection="1">
      <alignment horizontal="center" vertical="center" wrapText="1"/>
      <protection hidden="1"/>
    </xf>
    <xf numFmtId="0" fontId="21" fillId="0" borderId="9" xfId="0" applyFont="1" applyFill="1" applyBorder="1" applyAlignment="1" applyProtection="1">
      <alignment horizontal="center" vertical="center" wrapText="1"/>
      <protection hidden="1"/>
    </xf>
    <xf numFmtId="0" fontId="21" fillId="0" borderId="21" xfId="0" applyFont="1" applyFill="1" applyBorder="1" applyAlignment="1" applyProtection="1">
      <alignment horizontal="center" vertical="center" wrapText="1"/>
      <protection hidden="1"/>
    </xf>
    <xf numFmtId="0" fontId="21" fillId="0" borderId="22" xfId="0" applyFont="1" applyFill="1" applyBorder="1" applyAlignment="1" applyProtection="1">
      <alignment horizontal="center" vertical="center" wrapText="1"/>
      <protection hidden="1"/>
    </xf>
    <xf numFmtId="0" fontId="21" fillId="0" borderId="25" xfId="0" applyFont="1" applyFill="1" applyBorder="1" applyAlignment="1" applyProtection="1">
      <alignment horizontal="center" vertical="center" wrapText="1"/>
      <protection hidden="1"/>
    </xf>
    <xf numFmtId="0" fontId="20" fillId="0" borderId="43" xfId="0" applyFont="1" applyFill="1" applyBorder="1" applyAlignment="1" applyProtection="1">
      <alignment horizontal="center" vertical="center"/>
      <protection hidden="1"/>
    </xf>
    <xf numFmtId="0" fontId="20" fillId="0" borderId="46" xfId="0" applyFont="1" applyFill="1" applyBorder="1" applyAlignment="1" applyProtection="1">
      <alignment horizontal="center" vertical="center"/>
      <protection hidden="1"/>
    </xf>
    <xf numFmtId="0" fontId="20" fillId="7" borderId="46" xfId="0" applyFont="1" applyFill="1" applyBorder="1" applyAlignment="1" applyProtection="1">
      <alignment horizontal="center" vertical="center"/>
      <protection hidden="1"/>
    </xf>
    <xf numFmtId="0" fontId="20" fillId="0" borderId="63" xfId="0" applyFont="1" applyFill="1" applyBorder="1" applyAlignment="1" applyProtection="1">
      <alignment horizontal="center" vertical="center"/>
      <protection hidden="1"/>
    </xf>
    <xf numFmtId="0" fontId="20" fillId="0" borderId="39" xfId="0" applyFont="1" applyFill="1" applyBorder="1" applyAlignment="1" applyProtection="1">
      <alignment horizontal="center" vertical="center"/>
      <protection hidden="1"/>
    </xf>
    <xf numFmtId="0" fontId="20" fillId="7" borderId="39" xfId="0" applyFont="1" applyFill="1" applyBorder="1" applyAlignment="1" applyProtection="1">
      <alignment horizontal="center" vertical="center"/>
      <protection hidden="1"/>
    </xf>
    <xf numFmtId="0" fontId="21" fillId="0" borderId="97" xfId="0" applyFont="1" applyFill="1" applyBorder="1" applyAlignment="1" applyProtection="1">
      <alignment horizontal="center" vertical="center"/>
      <protection hidden="1"/>
    </xf>
    <xf numFmtId="38" fontId="32" fillId="0" borderId="26" xfId="1" applyFont="1" applyFill="1" applyBorder="1" applyAlignment="1" applyProtection="1">
      <alignment horizontal="right" vertical="center" shrinkToFit="1"/>
      <protection hidden="1"/>
    </xf>
    <xf numFmtId="38" fontId="32" fillId="0" borderId="17" xfId="1" applyFont="1" applyFill="1" applyBorder="1" applyAlignment="1" applyProtection="1">
      <alignment horizontal="right" vertical="center" shrinkToFit="1"/>
      <protection hidden="1"/>
    </xf>
    <xf numFmtId="38" fontId="32" fillId="0" borderId="40" xfId="1" applyFont="1" applyFill="1" applyBorder="1" applyAlignment="1" applyProtection="1">
      <alignment horizontal="right" vertical="center" shrinkToFit="1"/>
      <protection hidden="1"/>
    </xf>
    <xf numFmtId="38" fontId="32" fillId="0" borderId="41" xfId="1" applyFont="1" applyFill="1" applyBorder="1" applyAlignment="1" applyProtection="1">
      <alignment horizontal="right" vertical="center" shrinkToFit="1"/>
      <protection hidden="1"/>
    </xf>
    <xf numFmtId="0" fontId="20" fillId="0" borderId="17" xfId="0" applyFont="1" applyFill="1" applyBorder="1" applyAlignment="1" applyProtection="1">
      <alignment horizontal="center" vertical="center"/>
      <protection hidden="1"/>
    </xf>
    <xf numFmtId="0" fontId="20" fillId="0" borderId="18" xfId="0" applyFont="1" applyFill="1" applyBorder="1" applyAlignment="1" applyProtection="1">
      <alignment horizontal="center" vertical="center"/>
      <protection hidden="1"/>
    </xf>
    <xf numFmtId="0" fontId="20" fillId="0" borderId="20" xfId="0" applyFont="1" applyFill="1" applyBorder="1" applyAlignment="1" applyProtection="1">
      <alignment horizontal="center" vertical="center"/>
      <protection hidden="1"/>
    </xf>
    <xf numFmtId="0" fontId="20" fillId="0" borderId="22" xfId="0" applyFont="1" applyFill="1" applyBorder="1" applyAlignment="1" applyProtection="1">
      <alignment horizontal="center" vertical="center"/>
      <protection hidden="1"/>
    </xf>
    <xf numFmtId="0" fontId="20" fillId="0" borderId="23" xfId="0" applyFont="1" applyFill="1" applyBorder="1" applyAlignment="1" applyProtection="1">
      <alignment horizontal="center" vertical="center"/>
      <protection hidden="1"/>
    </xf>
    <xf numFmtId="0" fontId="20" fillId="0" borderId="16" xfId="0" applyFont="1" applyFill="1" applyBorder="1" applyAlignment="1" applyProtection="1">
      <alignment horizontal="center" vertical="center" wrapText="1"/>
      <protection hidden="1"/>
    </xf>
    <xf numFmtId="0" fontId="20" fillId="0" borderId="17" xfId="0" applyFont="1" applyFill="1" applyBorder="1" applyAlignment="1" applyProtection="1">
      <alignment horizontal="center" vertical="center" wrapText="1"/>
      <protection hidden="1"/>
    </xf>
    <xf numFmtId="0" fontId="20" fillId="0" borderId="18" xfId="0" applyFont="1" applyFill="1" applyBorder="1" applyAlignment="1" applyProtection="1">
      <alignment horizontal="center" vertical="center" wrapText="1"/>
      <protection hidden="1"/>
    </xf>
    <xf numFmtId="0" fontId="20" fillId="0" borderId="19" xfId="0" applyFont="1" applyFill="1" applyBorder="1" applyAlignment="1" applyProtection="1">
      <alignment horizontal="center" vertical="center" wrapText="1"/>
      <protection hidden="1"/>
    </xf>
    <xf numFmtId="0" fontId="20" fillId="0" borderId="0" xfId="0" applyFont="1" applyFill="1" applyBorder="1" applyAlignment="1" applyProtection="1">
      <alignment horizontal="center" vertical="center" wrapText="1"/>
      <protection hidden="1"/>
    </xf>
    <xf numFmtId="0" fontId="20" fillId="0" borderId="20" xfId="0" applyFont="1" applyFill="1" applyBorder="1" applyAlignment="1" applyProtection="1">
      <alignment horizontal="center" vertical="center" wrapText="1"/>
      <protection hidden="1"/>
    </xf>
    <xf numFmtId="0" fontId="20" fillId="0" borderId="21" xfId="0" applyFont="1" applyFill="1" applyBorder="1" applyAlignment="1" applyProtection="1">
      <alignment horizontal="center" vertical="center" wrapText="1"/>
      <protection hidden="1"/>
    </xf>
    <xf numFmtId="0" fontId="20" fillId="0" borderId="22" xfId="0" applyFont="1" applyFill="1" applyBorder="1" applyAlignment="1" applyProtection="1">
      <alignment horizontal="center" vertical="center" wrapText="1"/>
      <protection hidden="1"/>
    </xf>
    <xf numFmtId="0" fontId="20" fillId="0" borderId="23" xfId="0" applyFont="1" applyFill="1" applyBorder="1" applyAlignment="1" applyProtection="1">
      <alignment horizontal="center" vertical="center" wrapText="1"/>
      <protection hidden="1"/>
    </xf>
    <xf numFmtId="0" fontId="20" fillId="0" borderId="16" xfId="0" applyFont="1" applyFill="1" applyBorder="1" applyAlignment="1" applyProtection="1">
      <alignment horizontal="center" vertical="center"/>
      <protection hidden="1"/>
    </xf>
    <xf numFmtId="0" fontId="20" fillId="0" borderId="19" xfId="0" applyFont="1" applyFill="1" applyBorder="1" applyAlignment="1" applyProtection="1">
      <alignment horizontal="center" vertical="center"/>
      <protection hidden="1"/>
    </xf>
    <xf numFmtId="0" fontId="20" fillId="0" borderId="21" xfId="0" applyFont="1" applyFill="1" applyBorder="1" applyAlignment="1" applyProtection="1">
      <alignment horizontal="center" vertical="center"/>
      <protection hidden="1"/>
    </xf>
    <xf numFmtId="0" fontId="33" fillId="0" borderId="17" xfId="0" applyFont="1" applyFill="1" applyBorder="1" applyAlignment="1" applyProtection="1">
      <alignment horizontal="center" vertical="center"/>
      <protection hidden="1"/>
    </xf>
    <xf numFmtId="0" fontId="33" fillId="0" borderId="0" xfId="0" applyFont="1" applyFill="1" applyBorder="1" applyAlignment="1" applyProtection="1">
      <alignment horizontal="center" vertical="center"/>
      <protection hidden="1"/>
    </xf>
    <xf numFmtId="0" fontId="33" fillId="0" borderId="22" xfId="0" applyFont="1" applyFill="1" applyBorder="1" applyAlignment="1" applyProtection="1">
      <alignment horizontal="center" vertical="center"/>
      <protection hidden="1"/>
    </xf>
    <xf numFmtId="0" fontId="20" fillId="0" borderId="69" xfId="0" applyFont="1" applyFill="1" applyBorder="1" applyAlignment="1" applyProtection="1">
      <alignment horizontal="center" vertical="center"/>
      <protection hidden="1"/>
    </xf>
    <xf numFmtId="0" fontId="31" fillId="0" borderId="48" xfId="0" applyFont="1" applyFill="1" applyBorder="1" applyAlignment="1" applyProtection="1">
      <alignment horizontal="left" vertical="center" wrapText="1"/>
      <protection hidden="1"/>
    </xf>
    <xf numFmtId="0" fontId="31" fillId="0" borderId="49" xfId="0" applyFont="1" applyFill="1" applyBorder="1" applyAlignment="1" applyProtection="1">
      <alignment horizontal="left" vertical="center" wrapText="1"/>
      <protection hidden="1"/>
    </xf>
    <xf numFmtId="0" fontId="31" fillId="7" borderId="49" xfId="0" applyFont="1" applyFill="1" applyBorder="1" applyAlignment="1" applyProtection="1">
      <alignment horizontal="left" vertical="center" wrapText="1"/>
      <protection hidden="1"/>
    </xf>
    <xf numFmtId="0" fontId="31" fillId="0" borderId="50" xfId="0" applyFont="1" applyFill="1" applyBorder="1" applyAlignment="1" applyProtection="1">
      <alignment horizontal="left" vertical="center" wrapText="1"/>
      <protection hidden="1"/>
    </xf>
    <xf numFmtId="0" fontId="31" fillId="0" borderId="10" xfId="0" applyFont="1" applyFill="1" applyBorder="1" applyAlignment="1" applyProtection="1">
      <alignment horizontal="left" vertical="center" wrapText="1"/>
      <protection hidden="1"/>
    </xf>
    <xf numFmtId="0" fontId="31" fillId="0" borderId="14" xfId="0" applyFont="1" applyFill="1" applyBorder="1" applyAlignment="1" applyProtection="1">
      <alignment horizontal="left" vertical="center" wrapText="1"/>
      <protection hidden="1"/>
    </xf>
    <xf numFmtId="0" fontId="31" fillId="7" borderId="14" xfId="0" applyFont="1" applyFill="1" applyBorder="1" applyAlignment="1" applyProtection="1">
      <alignment horizontal="left" vertical="center" wrapText="1"/>
      <protection hidden="1"/>
    </xf>
    <xf numFmtId="0" fontId="31" fillId="0" borderId="11" xfId="0" applyFont="1" applyFill="1" applyBorder="1" applyAlignment="1" applyProtection="1">
      <alignment horizontal="left" vertical="center" wrapText="1"/>
      <protection hidden="1"/>
    </xf>
    <xf numFmtId="0" fontId="31" fillId="0" borderId="6" xfId="0" applyFont="1" applyFill="1" applyBorder="1" applyAlignment="1" applyProtection="1">
      <alignment horizontal="left" vertical="center" wrapText="1"/>
      <protection hidden="1"/>
    </xf>
    <xf numFmtId="0" fontId="31" fillId="0" borderId="0" xfId="0" applyFont="1" applyFill="1" applyBorder="1" applyAlignment="1" applyProtection="1">
      <alignment horizontal="left" vertical="center" wrapText="1"/>
      <protection hidden="1"/>
    </xf>
    <xf numFmtId="0" fontId="31" fillId="7" borderId="0" xfId="0" applyFont="1" applyFill="1" applyBorder="1" applyAlignment="1" applyProtection="1">
      <alignment horizontal="left" vertical="center" wrapText="1"/>
      <protection hidden="1"/>
    </xf>
    <xf numFmtId="0" fontId="31" fillId="0" borderId="13" xfId="0" applyFont="1" applyFill="1" applyBorder="1" applyAlignment="1" applyProtection="1">
      <alignment horizontal="left" vertical="center" wrapText="1"/>
      <protection hidden="1"/>
    </xf>
    <xf numFmtId="0" fontId="31" fillId="0" borderId="8" xfId="0" applyFont="1" applyFill="1" applyBorder="1" applyAlignment="1" applyProtection="1">
      <alignment horizontal="left" vertical="center" wrapText="1"/>
      <protection hidden="1"/>
    </xf>
    <xf numFmtId="38" fontId="29" fillId="0" borderId="97" xfId="0" applyNumberFormat="1" applyFont="1" applyFill="1" applyBorder="1" applyAlignment="1" applyProtection="1">
      <alignment horizontal="center" vertical="center"/>
      <protection hidden="1"/>
    </xf>
    <xf numFmtId="0" fontId="29" fillId="0" borderId="97" xfId="0" applyFont="1" applyFill="1" applyBorder="1" applyAlignment="1" applyProtection="1">
      <alignment horizontal="center" vertical="center"/>
      <protection hidden="1"/>
    </xf>
    <xf numFmtId="38" fontId="32" fillId="0" borderId="6" xfId="1" applyFont="1" applyFill="1" applyBorder="1" applyAlignment="1" applyProtection="1">
      <alignment horizontal="right" vertical="center" shrinkToFit="1"/>
      <protection hidden="1"/>
    </xf>
    <xf numFmtId="38" fontId="32" fillId="0" borderId="0" xfId="1" applyFont="1" applyFill="1" applyBorder="1" applyAlignment="1" applyProtection="1">
      <alignment horizontal="right" vertical="center" shrinkToFit="1"/>
      <protection hidden="1"/>
    </xf>
    <xf numFmtId="38" fontId="32" fillId="0" borderId="28" xfId="1" applyFont="1" applyFill="1" applyBorder="1" applyAlignment="1" applyProtection="1">
      <alignment horizontal="right" vertical="center" shrinkToFit="1"/>
      <protection hidden="1"/>
    </xf>
    <xf numFmtId="38" fontId="32" fillId="0" borderId="22" xfId="1" applyFont="1" applyFill="1" applyBorder="1" applyAlignment="1" applyProtection="1">
      <alignment horizontal="right" vertical="center" shrinkToFit="1"/>
      <protection hidden="1"/>
    </xf>
    <xf numFmtId="0" fontId="25" fillId="0" borderId="95" xfId="0" applyFont="1" applyFill="1" applyBorder="1" applyAlignment="1" applyProtection="1">
      <alignment horizontal="left" vertical="center"/>
      <protection hidden="1"/>
    </xf>
    <xf numFmtId="0" fontId="25" fillId="0" borderId="46" xfId="0" applyFont="1" applyFill="1" applyBorder="1" applyAlignment="1" applyProtection="1">
      <alignment horizontal="left" vertical="center"/>
      <protection hidden="1"/>
    </xf>
    <xf numFmtId="0" fontId="25" fillId="0" borderId="79" xfId="0" applyFont="1" applyFill="1" applyBorder="1" applyAlignment="1" applyProtection="1">
      <alignment horizontal="left" vertical="center"/>
      <protection hidden="1"/>
    </xf>
    <xf numFmtId="0" fontId="25" fillId="0" borderId="53" xfId="0" applyFont="1" applyFill="1" applyBorder="1" applyAlignment="1" applyProtection="1">
      <alignment horizontal="left" vertical="center"/>
      <protection hidden="1"/>
    </xf>
    <xf numFmtId="0" fontId="25" fillId="0" borderId="54" xfId="0" applyFont="1" applyFill="1" applyBorder="1" applyAlignment="1" applyProtection="1">
      <alignment horizontal="left" vertical="center"/>
      <protection hidden="1"/>
    </xf>
    <xf numFmtId="0" fontId="25" fillId="0" borderId="51" xfId="0" applyFont="1" applyFill="1" applyBorder="1" applyAlignment="1" applyProtection="1">
      <alignment horizontal="left" vertical="center"/>
      <protection hidden="1"/>
    </xf>
    <xf numFmtId="0" fontId="20" fillId="0" borderId="30" xfId="0" applyFont="1" applyFill="1" applyBorder="1" applyAlignment="1" applyProtection="1">
      <alignment horizontal="center"/>
      <protection hidden="1"/>
    </xf>
    <xf numFmtId="0" fontId="20" fillId="0" borderId="31" xfId="0" applyFont="1" applyFill="1" applyBorder="1" applyAlignment="1" applyProtection="1">
      <alignment horizontal="center"/>
      <protection hidden="1"/>
    </xf>
    <xf numFmtId="0" fontId="20" fillId="0" borderId="80" xfId="0" applyFont="1" applyFill="1" applyBorder="1" applyAlignment="1" applyProtection="1">
      <alignment horizontal="center"/>
      <protection hidden="1"/>
    </xf>
    <xf numFmtId="38" fontId="29" fillId="0" borderId="97" xfId="1" applyFont="1" applyFill="1" applyBorder="1" applyAlignment="1" applyProtection="1">
      <alignment horizontal="center" vertical="center" shrinkToFit="1"/>
      <protection hidden="1"/>
    </xf>
    <xf numFmtId="0" fontId="29" fillId="0" borderId="48" xfId="0" applyFont="1" applyFill="1" applyBorder="1" applyAlignment="1" applyProtection="1">
      <alignment horizontal="center" vertical="center"/>
      <protection hidden="1"/>
    </xf>
    <xf numFmtId="0" fontId="29" fillId="0" borderId="49" xfId="0" applyFont="1" applyFill="1" applyBorder="1" applyAlignment="1" applyProtection="1">
      <alignment horizontal="center" vertical="center"/>
      <protection hidden="1"/>
    </xf>
    <xf numFmtId="0" fontId="29" fillId="7" borderId="62" xfId="0" applyFont="1" applyFill="1" applyBorder="1" applyAlignment="1" applyProtection="1">
      <alignment horizontal="center" vertical="center"/>
      <protection hidden="1"/>
    </xf>
    <xf numFmtId="0" fontId="29" fillId="0" borderId="46" xfId="0" applyFont="1" applyFill="1" applyBorder="1" applyAlignment="1" applyProtection="1">
      <alignment horizontal="center" vertical="center"/>
      <protection hidden="1"/>
    </xf>
    <xf numFmtId="0" fontId="29" fillId="0" borderId="39" xfId="0" applyFont="1" applyFill="1" applyBorder="1" applyAlignment="1" applyProtection="1">
      <alignment horizontal="center" vertical="center"/>
      <protection hidden="1"/>
    </xf>
    <xf numFmtId="0" fontId="21" fillId="0" borderId="46" xfId="0" applyFont="1" applyFill="1" applyBorder="1" applyAlignment="1" applyProtection="1">
      <alignment horizontal="left" vertical="center"/>
      <protection hidden="1"/>
    </xf>
    <xf numFmtId="0" fontId="21" fillId="0" borderId="79" xfId="0" applyFont="1" applyFill="1" applyBorder="1" applyAlignment="1" applyProtection="1">
      <alignment horizontal="left" vertical="center"/>
      <protection hidden="1"/>
    </xf>
    <xf numFmtId="0" fontId="21" fillId="0" borderId="39" xfId="0" applyFont="1" applyFill="1" applyBorder="1" applyAlignment="1" applyProtection="1">
      <alignment horizontal="left" vertical="center"/>
      <protection hidden="1"/>
    </xf>
    <xf numFmtId="0" fontId="21" fillId="0" borderId="64" xfId="0" applyFont="1" applyFill="1" applyBorder="1" applyAlignment="1" applyProtection="1">
      <alignment horizontal="left" vertical="center"/>
      <protection hidden="1"/>
    </xf>
    <xf numFmtId="0" fontId="20" fillId="0" borderId="7" xfId="0" applyFont="1" applyFill="1" applyBorder="1" applyAlignment="1" applyProtection="1">
      <alignment horizontal="center" vertical="center" textRotation="255"/>
      <protection hidden="1"/>
    </xf>
    <xf numFmtId="0" fontId="20" fillId="0" borderId="8" xfId="0" applyFont="1" applyFill="1" applyBorder="1" applyAlignment="1" applyProtection="1">
      <alignment horizontal="center" vertical="center" textRotation="255"/>
      <protection hidden="1"/>
    </xf>
    <xf numFmtId="0" fontId="20" fillId="0" borderId="6" xfId="0" applyFont="1" applyFill="1" applyBorder="1" applyAlignment="1" applyProtection="1">
      <alignment horizontal="center" vertical="center" textRotation="255"/>
      <protection hidden="1"/>
    </xf>
    <xf numFmtId="0" fontId="20" fillId="0" borderId="9" xfId="0" applyFont="1" applyFill="1" applyBorder="1" applyAlignment="1" applyProtection="1">
      <alignment horizontal="center" vertical="center" textRotation="255"/>
      <protection hidden="1"/>
    </xf>
    <xf numFmtId="0" fontId="20" fillId="0" borderId="10" xfId="0" applyFont="1" applyFill="1" applyBorder="1" applyAlignment="1" applyProtection="1">
      <alignment horizontal="center" vertical="center" textRotation="255"/>
      <protection hidden="1"/>
    </xf>
    <xf numFmtId="0" fontId="20" fillId="0" borderId="11" xfId="0" applyFont="1" applyFill="1" applyBorder="1" applyAlignment="1" applyProtection="1">
      <alignment horizontal="center" vertical="center" textRotation="255"/>
      <protection hidden="1"/>
    </xf>
    <xf numFmtId="0" fontId="26" fillId="0" borderId="37" xfId="0" applyFont="1" applyFill="1" applyBorder="1" applyAlignment="1" applyProtection="1">
      <alignment horizontal="left" vertical="center"/>
      <protection hidden="1"/>
    </xf>
    <xf numFmtId="0" fontId="26" fillId="0" borderId="38" xfId="0" applyFont="1" applyFill="1" applyBorder="1" applyAlignment="1" applyProtection="1">
      <alignment horizontal="left" vertical="center"/>
      <protection hidden="1"/>
    </xf>
    <xf numFmtId="0" fontId="26" fillId="0" borderId="45" xfId="0" applyFont="1" applyFill="1" applyBorder="1" applyAlignment="1" applyProtection="1">
      <alignment horizontal="left" vertical="center"/>
      <protection hidden="1"/>
    </xf>
    <xf numFmtId="0" fontId="26" fillId="0" borderId="10" xfId="0" applyFont="1" applyFill="1" applyBorder="1" applyAlignment="1" applyProtection="1">
      <alignment horizontal="left" vertical="center"/>
      <protection hidden="1"/>
    </xf>
    <xf numFmtId="0" fontId="26" fillId="0" borderId="14" xfId="0" applyFont="1" applyFill="1" applyBorder="1" applyAlignment="1" applyProtection="1">
      <alignment horizontal="left" vertical="center"/>
      <protection hidden="1"/>
    </xf>
    <xf numFmtId="0" fontId="26" fillId="0" borderId="11" xfId="0" applyFont="1" applyFill="1" applyBorder="1" applyAlignment="1" applyProtection="1">
      <alignment horizontal="left" vertical="center"/>
      <protection hidden="1"/>
    </xf>
    <xf numFmtId="0" fontId="29" fillId="0" borderId="52" xfId="0" applyFont="1" applyFill="1" applyBorder="1" applyAlignment="1" applyProtection="1">
      <alignment horizontal="left" vertical="center" shrinkToFit="1"/>
      <protection hidden="1"/>
    </xf>
    <xf numFmtId="0" fontId="29" fillId="0" borderId="2" xfId="0" applyFont="1" applyFill="1" applyBorder="1" applyAlignment="1" applyProtection="1">
      <alignment horizontal="left" vertical="center" wrapText="1" shrinkToFit="1"/>
      <protection hidden="1"/>
    </xf>
    <xf numFmtId="0" fontId="29" fillId="0" borderId="3" xfId="0" applyFont="1" applyFill="1" applyBorder="1" applyAlignment="1" applyProtection="1">
      <alignment horizontal="left" vertical="center" wrapText="1" shrinkToFit="1"/>
      <protection hidden="1"/>
    </xf>
    <xf numFmtId="0" fontId="29" fillId="0" borderId="4" xfId="0" applyFont="1" applyFill="1" applyBorder="1" applyAlignment="1" applyProtection="1">
      <alignment horizontal="left" vertical="center" wrapText="1" shrinkToFit="1"/>
      <protection hidden="1"/>
    </xf>
    <xf numFmtId="0" fontId="26" fillId="0" borderId="0" xfId="0" applyFont="1" applyFill="1" applyBorder="1" applyAlignment="1" applyProtection="1">
      <alignment horizontal="left" vertical="center"/>
      <protection hidden="1"/>
    </xf>
    <xf numFmtId="0" fontId="26" fillId="0" borderId="9" xfId="0" applyFont="1" applyFill="1" applyBorder="1" applyAlignment="1" applyProtection="1">
      <alignment horizontal="left" vertical="center"/>
      <protection hidden="1"/>
    </xf>
    <xf numFmtId="0" fontId="29" fillId="0" borderId="58" xfId="0" applyFont="1" applyFill="1" applyBorder="1" applyAlignment="1" applyProtection="1">
      <alignment horizontal="center"/>
      <protection hidden="1"/>
    </xf>
    <xf numFmtId="0" fontId="29" fillId="0" borderId="59" xfId="0" applyFont="1" applyFill="1" applyBorder="1" applyAlignment="1" applyProtection="1">
      <alignment horizontal="center"/>
      <protection hidden="1"/>
    </xf>
    <xf numFmtId="0" fontId="29" fillId="0" borderId="60" xfId="0" applyFont="1" applyFill="1" applyBorder="1" applyAlignment="1" applyProtection="1">
      <alignment horizontal="center"/>
      <protection hidden="1"/>
    </xf>
    <xf numFmtId="0" fontId="26" fillId="0" borderId="48" xfId="0" applyFont="1" applyFill="1" applyBorder="1" applyAlignment="1" applyProtection="1">
      <alignment horizontal="left" vertical="center"/>
      <protection hidden="1"/>
    </xf>
    <xf numFmtId="0" fontId="26" fillId="0" borderId="49" xfId="0" applyFont="1" applyFill="1" applyBorder="1" applyAlignment="1" applyProtection="1">
      <alignment horizontal="left" vertical="center"/>
      <protection hidden="1"/>
    </xf>
    <xf numFmtId="0" fontId="26" fillId="0" borderId="50" xfId="0" applyFont="1" applyFill="1" applyBorder="1" applyAlignment="1" applyProtection="1">
      <alignment horizontal="left" vertical="center"/>
      <protection hidden="1"/>
    </xf>
    <xf numFmtId="0" fontId="29" fillId="0" borderId="61" xfId="0" applyFont="1" applyFill="1" applyBorder="1" applyAlignment="1" applyProtection="1">
      <alignment horizontal="center" vertical="center"/>
      <protection hidden="1"/>
    </xf>
    <xf numFmtId="0" fontId="29" fillId="0" borderId="62" xfId="0" applyFont="1" applyFill="1" applyBorder="1" applyAlignment="1" applyProtection="1">
      <alignment horizontal="center" vertical="center"/>
      <protection hidden="1"/>
    </xf>
    <xf numFmtId="0" fontId="21" fillId="0" borderId="96" xfId="0" applyFont="1" applyFill="1" applyBorder="1" applyAlignment="1" applyProtection="1">
      <alignment horizontal="center" vertical="center"/>
      <protection hidden="1"/>
    </xf>
    <xf numFmtId="0" fontId="29" fillId="0" borderId="94" xfId="0" applyFont="1" applyFill="1" applyBorder="1" applyAlignment="1" applyProtection="1">
      <alignment horizontal="left" vertical="center" shrinkToFit="1"/>
      <protection hidden="1"/>
    </xf>
    <xf numFmtId="0" fontId="21" fillId="0" borderId="62" xfId="0" applyFont="1" applyFill="1" applyBorder="1" applyAlignment="1" applyProtection="1">
      <alignment horizontal="center" vertical="center"/>
      <protection hidden="1"/>
    </xf>
    <xf numFmtId="0" fontId="21" fillId="0" borderId="54" xfId="0" applyFont="1" applyFill="1" applyBorder="1" applyAlignment="1" applyProtection="1">
      <alignment horizontal="center"/>
      <protection hidden="1"/>
    </xf>
    <xf numFmtId="0" fontId="29" fillId="0" borderId="94" xfId="0" applyNumberFormat="1" applyFont="1" applyFill="1" applyBorder="1" applyAlignment="1" applyProtection="1">
      <alignment horizontal="center" vertical="center"/>
      <protection hidden="1"/>
    </xf>
    <xf numFmtId="0" fontId="56" fillId="0" borderId="42" xfId="0" applyFont="1" applyFill="1" applyBorder="1" applyAlignment="1" applyProtection="1">
      <alignment horizontal="left" vertical="center" shrinkToFit="1"/>
      <protection hidden="1"/>
    </xf>
    <xf numFmtId="0" fontId="56" fillId="0" borderId="41" xfId="0" applyFont="1" applyFill="1" applyBorder="1" applyAlignment="1" applyProtection="1">
      <alignment horizontal="left" vertical="center" shrinkToFit="1"/>
      <protection hidden="1"/>
    </xf>
    <xf numFmtId="0" fontId="56" fillId="0" borderId="44" xfId="0" applyFont="1" applyFill="1" applyBorder="1" applyAlignment="1" applyProtection="1">
      <alignment horizontal="left" vertical="center" shrinkToFit="1"/>
      <protection hidden="1"/>
    </xf>
    <xf numFmtId="0" fontId="25" fillId="0" borderId="48" xfId="0" applyFont="1" applyFill="1" applyBorder="1" applyAlignment="1" applyProtection="1">
      <alignment horizontal="center" vertical="center" shrinkToFit="1"/>
      <protection hidden="1"/>
    </xf>
    <xf numFmtId="0" fontId="25" fillId="0" borderId="49" xfId="0" applyFont="1" applyFill="1" applyBorder="1" applyAlignment="1" applyProtection="1">
      <alignment horizontal="center" vertical="center" shrinkToFit="1"/>
      <protection hidden="1"/>
    </xf>
    <xf numFmtId="0" fontId="25" fillId="0" borderId="62" xfId="0" applyFont="1" applyFill="1" applyBorder="1" applyAlignment="1" applyProtection="1">
      <alignment horizontal="center" vertical="center" shrinkToFit="1"/>
      <protection hidden="1"/>
    </xf>
    <xf numFmtId="0" fontId="21" fillId="0" borderId="61" xfId="0" applyFont="1" applyFill="1" applyBorder="1" applyAlignment="1" applyProtection="1">
      <alignment horizontal="center" vertical="center"/>
      <protection hidden="1"/>
    </xf>
    <xf numFmtId="0" fontId="21" fillId="0" borderId="50" xfId="0" applyFont="1" applyFill="1" applyBorder="1" applyAlignment="1" applyProtection="1">
      <alignment horizontal="center" vertical="center"/>
      <protection hidden="1"/>
    </xf>
    <xf numFmtId="0" fontId="24" fillId="0" borderId="54" xfId="0" applyFont="1" applyFill="1" applyBorder="1" applyAlignment="1" applyProtection="1">
      <alignment horizontal="center" vertical="center" wrapText="1"/>
      <protection hidden="1"/>
    </xf>
    <xf numFmtId="0" fontId="24" fillId="0" borderId="54" xfId="0" applyFont="1" applyFill="1" applyBorder="1" applyAlignment="1" applyProtection="1">
      <alignment horizontal="center" vertical="center"/>
      <protection hidden="1"/>
    </xf>
    <xf numFmtId="0" fontId="30" fillId="0" borderId="6" xfId="0" applyFont="1" applyFill="1" applyBorder="1" applyAlignment="1" applyProtection="1">
      <alignment horizontal="left" vertical="center"/>
      <protection hidden="1"/>
    </xf>
    <xf numFmtId="0" fontId="30" fillId="0" borderId="0" xfId="0" applyFont="1" applyFill="1" applyBorder="1" applyAlignment="1" applyProtection="1">
      <alignment horizontal="left" vertical="center"/>
      <protection hidden="1"/>
    </xf>
    <xf numFmtId="0" fontId="21" fillId="0" borderId="38" xfId="0" applyFont="1" applyFill="1" applyBorder="1" applyAlignment="1" applyProtection="1">
      <alignment horizontal="left" vertical="center"/>
      <protection hidden="1"/>
    </xf>
    <xf numFmtId="0" fontId="21" fillId="0" borderId="45" xfId="0" applyFont="1" applyFill="1" applyBorder="1" applyAlignment="1" applyProtection="1">
      <alignment horizontal="left" vertical="center"/>
      <protection hidden="1"/>
    </xf>
    <xf numFmtId="0" fontId="29" fillId="0" borderId="10" xfId="0" applyNumberFormat="1" applyFont="1" applyFill="1" applyBorder="1" applyAlignment="1" applyProtection="1">
      <alignment horizontal="center" vertical="center"/>
      <protection hidden="1"/>
    </xf>
    <xf numFmtId="0" fontId="29" fillId="0" borderId="14" xfId="0" applyNumberFormat="1" applyFont="1" applyFill="1" applyBorder="1" applyAlignment="1" applyProtection="1">
      <alignment horizontal="center" vertical="center"/>
      <protection hidden="1"/>
    </xf>
    <xf numFmtId="0" fontId="21" fillId="3" borderId="49" xfId="0" applyFont="1" applyFill="1" applyBorder="1" applyAlignment="1" applyProtection="1">
      <alignment horizontal="center" vertical="center"/>
      <protection hidden="1"/>
    </xf>
    <xf numFmtId="0" fontId="29" fillId="0" borderId="55" xfId="0" applyFont="1" applyFill="1" applyBorder="1" applyAlignment="1" applyProtection="1">
      <alignment horizontal="left" vertical="center" shrinkToFit="1"/>
      <protection hidden="1"/>
    </xf>
    <xf numFmtId="0" fontId="29" fillId="3" borderId="52" xfId="0" applyFont="1" applyFill="1" applyBorder="1" applyAlignment="1" applyProtection="1">
      <alignment horizontal="left" vertical="center" shrinkToFit="1"/>
      <protection hidden="1"/>
    </xf>
    <xf numFmtId="0" fontId="21" fillId="0" borderId="98" xfId="0" applyFont="1" applyFill="1" applyBorder="1" applyAlignment="1" applyProtection="1">
      <alignment horizontal="center" vertical="center"/>
      <protection hidden="1"/>
    </xf>
    <xf numFmtId="0" fontId="31" fillId="0" borderId="58" xfId="0" applyFont="1" applyFill="1" applyBorder="1" applyAlignment="1" applyProtection="1">
      <alignment horizontal="left" vertical="center" wrapText="1"/>
      <protection hidden="1"/>
    </xf>
    <xf numFmtId="0" fontId="31" fillId="0" borderId="59" xfId="0" applyFont="1" applyFill="1" applyBorder="1" applyAlignment="1" applyProtection="1">
      <alignment horizontal="left" vertical="center" wrapText="1"/>
      <protection hidden="1"/>
    </xf>
    <xf numFmtId="0" fontId="31" fillId="0" borderId="60" xfId="0" applyFont="1" applyFill="1" applyBorder="1" applyAlignment="1" applyProtection="1">
      <alignment horizontal="left" vertical="center" wrapText="1"/>
      <protection hidden="1"/>
    </xf>
    <xf numFmtId="0" fontId="29" fillId="0" borderId="56" xfId="0" applyNumberFormat="1" applyFont="1" applyFill="1" applyBorder="1" applyAlignment="1" applyProtection="1">
      <alignment horizontal="center" vertical="center"/>
      <protection hidden="1"/>
    </xf>
    <xf numFmtId="0" fontId="24" fillId="0" borderId="57" xfId="0" applyFont="1" applyBorder="1" applyAlignment="1" applyProtection="1">
      <alignment horizontal="center" vertical="center" wrapText="1"/>
      <protection hidden="1"/>
    </xf>
    <xf numFmtId="0" fontId="24" fillId="0" borderId="38" xfId="0" applyFont="1" applyBorder="1" applyAlignment="1" applyProtection="1">
      <alignment horizontal="center" vertical="center" wrapText="1"/>
      <protection hidden="1"/>
    </xf>
    <xf numFmtId="0" fontId="24" fillId="0" borderId="63" xfId="0" applyFont="1" applyBorder="1" applyAlignment="1" applyProtection="1">
      <alignment horizontal="center" vertical="center" wrapText="1"/>
      <protection hidden="1"/>
    </xf>
    <xf numFmtId="0" fontId="24" fillId="0" borderId="15" xfId="0" applyFont="1" applyBorder="1" applyAlignment="1" applyProtection="1">
      <alignment horizontal="center" vertical="center" wrapText="1"/>
      <protection hidden="1"/>
    </xf>
    <xf numFmtId="0" fontId="24" fillId="0" borderId="0" xfId="0" applyFont="1" applyBorder="1" applyAlignment="1" applyProtection="1">
      <alignment horizontal="center" vertical="center" wrapText="1"/>
      <protection hidden="1"/>
    </xf>
    <xf numFmtId="0" fontId="24" fillId="0" borderId="91" xfId="0" applyFont="1" applyBorder="1" applyAlignment="1" applyProtection="1">
      <alignment horizontal="center" vertical="center" wrapText="1"/>
      <protection hidden="1"/>
    </xf>
    <xf numFmtId="0" fontId="24" fillId="0" borderId="92" xfId="0" applyFont="1" applyBorder="1" applyAlignment="1" applyProtection="1">
      <alignment horizontal="center" vertical="center" wrapText="1"/>
      <protection hidden="1"/>
    </xf>
    <xf numFmtId="0" fontId="24" fillId="0" borderId="14" xfId="0" applyFont="1" applyBorder="1" applyAlignment="1" applyProtection="1">
      <alignment horizontal="center" vertical="center" wrapText="1"/>
      <protection hidden="1"/>
    </xf>
    <xf numFmtId="0" fontId="24" fillId="0" borderId="93" xfId="0" applyFont="1" applyBorder="1" applyAlignment="1" applyProtection="1">
      <alignment horizontal="center" vertical="center" wrapText="1"/>
      <protection hidden="1"/>
    </xf>
    <xf numFmtId="177" fontId="29" fillId="0" borderId="39" xfId="0" applyNumberFormat="1" applyFont="1" applyFill="1" applyBorder="1" applyAlignment="1" applyProtection="1">
      <alignment horizontal="center" vertical="center"/>
      <protection hidden="1"/>
    </xf>
    <xf numFmtId="177" fontId="29" fillId="0" borderId="15" xfId="0" applyNumberFormat="1" applyFont="1" applyFill="1" applyBorder="1" applyAlignment="1" applyProtection="1">
      <alignment horizontal="center" vertical="center"/>
      <protection hidden="1"/>
    </xf>
    <xf numFmtId="0" fontId="13" fillId="0" borderId="7" xfId="0" applyFont="1" applyBorder="1" applyAlignment="1" applyProtection="1">
      <alignment horizontal="left" vertical="center" wrapText="1"/>
      <protection hidden="1"/>
    </xf>
    <xf numFmtId="0" fontId="13" fillId="0" borderId="13" xfId="0" applyFont="1" applyBorder="1" applyAlignment="1" applyProtection="1">
      <alignment horizontal="left" vertical="center"/>
      <protection hidden="1"/>
    </xf>
    <xf numFmtId="0" fontId="13" fillId="0" borderId="8" xfId="0" applyFont="1" applyBorder="1" applyAlignment="1" applyProtection="1">
      <alignment horizontal="left" vertical="center"/>
      <protection hidden="1"/>
    </xf>
    <xf numFmtId="0" fontId="13" fillId="0" borderId="6" xfId="0" applyFont="1" applyBorder="1" applyAlignment="1" applyProtection="1">
      <alignment horizontal="left" vertical="center" wrapText="1"/>
      <protection hidden="1"/>
    </xf>
    <xf numFmtId="0" fontId="13" fillId="0" borderId="0" xfId="0" applyFont="1" applyBorder="1" applyAlignment="1" applyProtection="1">
      <alignment horizontal="left" vertical="center"/>
      <protection hidden="1"/>
    </xf>
    <xf numFmtId="0" fontId="13" fillId="0" borderId="9" xfId="0" applyFont="1" applyBorder="1" applyAlignment="1" applyProtection="1">
      <alignment horizontal="left" vertical="center"/>
      <protection hidden="1"/>
    </xf>
    <xf numFmtId="0" fontId="13" fillId="0" borderId="6" xfId="0" applyFont="1" applyBorder="1" applyAlignment="1" applyProtection="1">
      <alignment horizontal="left" vertical="center"/>
      <protection hidden="1"/>
    </xf>
    <xf numFmtId="0" fontId="13" fillId="0" borderId="10" xfId="0" applyFont="1" applyBorder="1" applyAlignment="1" applyProtection="1">
      <alignment horizontal="left" vertical="center"/>
      <protection hidden="1"/>
    </xf>
    <xf numFmtId="0" fontId="13" fillId="0" borderId="14" xfId="0" applyFont="1" applyBorder="1" applyAlignment="1" applyProtection="1">
      <alignment horizontal="left" vertical="center"/>
      <protection hidden="1"/>
    </xf>
    <xf numFmtId="0" fontId="13" fillId="0" borderId="11" xfId="0" applyFont="1" applyBorder="1" applyAlignment="1" applyProtection="1">
      <alignment horizontal="left" vertical="center"/>
      <protection hidden="1"/>
    </xf>
    <xf numFmtId="0" fontId="57" fillId="6" borderId="0" xfId="0" applyFont="1" applyFill="1" applyAlignment="1" applyProtection="1">
      <alignment horizontal="center" vertical="center"/>
      <protection hidden="1"/>
    </xf>
    <xf numFmtId="0" fontId="60" fillId="0" borderId="16" xfId="0" applyFont="1" applyBorder="1" applyAlignment="1" applyProtection="1">
      <alignment horizontal="left" vertical="center" wrapText="1"/>
      <protection hidden="1"/>
    </xf>
    <xf numFmtId="0" fontId="60" fillId="0" borderId="17" xfId="0" applyFont="1" applyBorder="1" applyAlignment="1" applyProtection="1">
      <alignment horizontal="left" vertical="center" wrapText="1"/>
      <protection hidden="1"/>
    </xf>
    <xf numFmtId="0" fontId="60" fillId="0" borderId="19" xfId="0" applyFont="1" applyBorder="1" applyAlignment="1" applyProtection="1">
      <alignment horizontal="left" vertical="center" wrapText="1"/>
      <protection hidden="1"/>
    </xf>
    <xf numFmtId="0" fontId="60" fillId="0" borderId="0" xfId="0" applyFont="1" applyBorder="1" applyAlignment="1" applyProtection="1">
      <alignment horizontal="left" vertical="center" wrapText="1"/>
      <protection hidden="1"/>
    </xf>
    <xf numFmtId="0" fontId="60" fillId="0" borderId="21" xfId="0" applyFont="1" applyBorder="1" applyAlignment="1" applyProtection="1">
      <alignment horizontal="left" vertical="center" wrapText="1"/>
      <protection hidden="1"/>
    </xf>
    <xf numFmtId="0" fontId="60" fillId="0" borderId="22" xfId="0" applyFont="1" applyBorder="1" applyAlignment="1" applyProtection="1">
      <alignment horizontal="left" vertical="center" wrapText="1"/>
      <protection hidden="1"/>
    </xf>
    <xf numFmtId="0" fontId="8" fillId="0" borderId="0" xfId="0" applyFont="1" applyAlignment="1" applyProtection="1">
      <alignment horizontal="left" vertical="center" wrapText="1"/>
      <protection hidden="1"/>
    </xf>
    <xf numFmtId="0" fontId="8" fillId="0" borderId="0" xfId="0" applyFont="1" applyAlignment="1" applyProtection="1">
      <alignment horizontal="left" vertical="distributed" wrapText="1"/>
      <protection hidden="1"/>
    </xf>
    <xf numFmtId="0" fontId="8" fillId="0" borderId="0" xfId="0" applyFont="1" applyAlignment="1" applyProtection="1">
      <alignment horizontal="left" vertical="distributed"/>
      <protection hidden="1"/>
    </xf>
    <xf numFmtId="0" fontId="81" fillId="0" borderId="110" xfId="44" applyFont="1" applyBorder="1" applyAlignment="1" applyProtection="1">
      <alignment horizontal="left" vertical="center" wrapText="1"/>
      <protection hidden="1"/>
    </xf>
    <xf numFmtId="0" fontId="81" fillId="0" borderId="102" xfId="44" applyFont="1" applyBorder="1" applyAlignment="1" applyProtection="1">
      <alignment horizontal="left" vertical="center" wrapText="1"/>
      <protection hidden="1"/>
    </xf>
    <xf numFmtId="0" fontId="81" fillId="0" borderId="113" xfId="44" applyFont="1" applyBorder="1" applyAlignment="1" applyProtection="1">
      <alignment horizontal="left" vertical="center" wrapText="1"/>
      <protection hidden="1"/>
    </xf>
    <xf numFmtId="0" fontId="74" fillId="2" borderId="16" xfId="44" applyFont="1" applyFill="1" applyBorder="1" applyAlignment="1" applyProtection="1">
      <alignment horizontal="center" vertical="center" wrapText="1"/>
    </xf>
    <xf numFmtId="0" fontId="74" fillId="2" borderId="17" xfId="44" applyFont="1" applyFill="1" applyBorder="1" applyAlignment="1" applyProtection="1">
      <alignment horizontal="center" vertical="center" wrapText="1"/>
    </xf>
    <xf numFmtId="0" fontId="74" fillId="2" borderId="18" xfId="44" applyFont="1" applyFill="1" applyBorder="1" applyAlignment="1" applyProtection="1">
      <alignment horizontal="center" vertical="center" wrapText="1"/>
    </xf>
    <xf numFmtId="0" fontId="74" fillId="2" borderId="19" xfId="44" applyFont="1" applyFill="1" applyBorder="1" applyAlignment="1" applyProtection="1">
      <alignment horizontal="center" vertical="center" wrapText="1"/>
    </xf>
    <xf numFmtId="0" fontId="74" fillId="2" borderId="0" xfId="44" applyFont="1" applyFill="1" applyBorder="1" applyAlignment="1" applyProtection="1">
      <alignment horizontal="center" vertical="center" wrapText="1"/>
    </xf>
    <xf numFmtId="0" fontId="74" fillId="2" borderId="20" xfId="44" applyFont="1" applyFill="1" applyBorder="1" applyAlignment="1" applyProtection="1">
      <alignment horizontal="center" vertical="center" wrapText="1"/>
    </xf>
    <xf numFmtId="0" fontId="4" fillId="0" borderId="0" xfId="44" applyFont="1" applyAlignment="1" applyProtection="1">
      <alignment horizontal="left" vertical="center" wrapText="1"/>
      <protection hidden="1"/>
    </xf>
    <xf numFmtId="0" fontId="5" fillId="0" borderId="0" xfId="44" applyAlignment="1" applyProtection="1">
      <alignment horizontal="left" vertical="center"/>
      <protection hidden="1"/>
    </xf>
    <xf numFmtId="0" fontId="79" fillId="0" borderId="0" xfId="44" applyFont="1" applyAlignment="1" applyProtection="1">
      <alignment horizontal="center" vertical="top" textRotation="255"/>
      <protection hidden="1"/>
    </xf>
    <xf numFmtId="0" fontId="80" fillId="0" borderId="0" xfId="44" applyFont="1" applyAlignment="1" applyProtection="1">
      <alignment horizontal="center" vertical="top" textRotation="255"/>
      <protection hidden="1"/>
    </xf>
    <xf numFmtId="0" fontId="79" fillId="0" borderId="0" xfId="44" applyFont="1" applyAlignment="1" applyProtection="1">
      <alignment horizontal="center" vertical="center" textRotation="255"/>
      <protection hidden="1"/>
    </xf>
    <xf numFmtId="0" fontId="77" fillId="0" borderId="7" xfId="44" applyFont="1" applyBorder="1" applyAlignment="1" applyProtection="1">
      <alignment horizontal="center" vertical="center" wrapText="1"/>
      <protection hidden="1"/>
    </xf>
    <xf numFmtId="0" fontId="78" fillId="0" borderId="13" xfId="44" applyFont="1" applyBorder="1" applyAlignment="1" applyProtection="1">
      <alignment horizontal="center" vertical="center" wrapText="1"/>
      <protection hidden="1"/>
    </xf>
    <xf numFmtId="0" fontId="78" fillId="0" borderId="8" xfId="44" applyFont="1" applyBorder="1" applyAlignment="1" applyProtection="1">
      <alignment horizontal="center" vertical="center" wrapText="1"/>
      <protection hidden="1"/>
    </xf>
    <xf numFmtId="0" fontId="78" fillId="0" borderId="6" xfId="44" applyFont="1" applyBorder="1" applyAlignment="1" applyProtection="1">
      <alignment horizontal="center" vertical="center" wrapText="1"/>
      <protection hidden="1"/>
    </xf>
    <xf numFmtId="0" fontId="78" fillId="0" borderId="0" xfId="44" applyFont="1" applyBorder="1" applyAlignment="1" applyProtection="1">
      <alignment horizontal="center" vertical="center" wrapText="1"/>
      <protection hidden="1"/>
    </xf>
    <xf numFmtId="0" fontId="78" fillId="0" borderId="9" xfId="44" applyFont="1" applyBorder="1" applyAlignment="1" applyProtection="1">
      <alignment horizontal="center" vertical="center" wrapText="1"/>
      <protection hidden="1"/>
    </xf>
    <xf numFmtId="0" fontId="78" fillId="0" borderId="10" xfId="44" applyFont="1" applyBorder="1" applyAlignment="1" applyProtection="1">
      <alignment horizontal="center" vertical="center" wrapText="1"/>
      <protection hidden="1"/>
    </xf>
    <xf numFmtId="0" fontId="78" fillId="0" borderId="14" xfId="44" applyFont="1" applyBorder="1" applyAlignment="1" applyProtection="1">
      <alignment horizontal="center" vertical="center" wrapText="1"/>
      <protection hidden="1"/>
    </xf>
    <xf numFmtId="0" fontId="78" fillId="0" borderId="11" xfId="44" applyFont="1" applyBorder="1" applyAlignment="1" applyProtection="1">
      <alignment horizontal="center" vertical="center" wrapText="1"/>
      <protection hidden="1"/>
    </xf>
    <xf numFmtId="0" fontId="77" fillId="0" borderId="0" xfId="44" applyFont="1" applyAlignment="1" applyProtection="1">
      <alignment horizontal="left" vertical="center"/>
    </xf>
    <xf numFmtId="0" fontId="78" fillId="0" borderId="0" xfId="44" applyFont="1" applyAlignment="1" applyProtection="1">
      <alignment horizontal="left" vertical="center"/>
    </xf>
    <xf numFmtId="0" fontId="69" fillId="0" borderId="0" xfId="44" applyFont="1" applyAlignment="1" applyProtection="1">
      <alignment horizontal="left" vertical="top" textRotation="255"/>
      <protection hidden="1"/>
    </xf>
    <xf numFmtId="0" fontId="70" fillId="0" borderId="0" xfId="44" applyFont="1" applyAlignment="1" applyProtection="1">
      <alignment horizontal="left" vertical="top" textRotation="255"/>
      <protection hidden="1"/>
    </xf>
    <xf numFmtId="0" fontId="69" fillId="0" borderId="0" xfId="44" applyFont="1" applyAlignment="1" applyProtection="1">
      <alignment horizontal="right" vertical="center" textRotation="255"/>
      <protection hidden="1"/>
    </xf>
    <xf numFmtId="0" fontId="70" fillId="0" borderId="0" xfId="44" applyFont="1" applyAlignment="1" applyProtection="1">
      <alignment horizontal="right" vertical="center" textRotation="255"/>
      <protection hidden="1"/>
    </xf>
    <xf numFmtId="0" fontId="69" fillId="0" borderId="0" xfId="44" applyFont="1" applyAlignment="1" applyProtection="1">
      <alignment horizontal="center" vertical="top" wrapText="1"/>
      <protection hidden="1"/>
    </xf>
    <xf numFmtId="0" fontId="70" fillId="0" borderId="0" xfId="44" applyFont="1" applyAlignment="1" applyProtection="1">
      <alignment horizontal="center" vertical="top"/>
      <protection hidden="1"/>
    </xf>
    <xf numFmtId="0" fontId="72" fillId="2" borderId="105" xfId="44" applyFont="1" applyFill="1" applyBorder="1" applyAlignment="1" applyProtection="1">
      <alignment horizontal="center" vertical="center"/>
    </xf>
    <xf numFmtId="0" fontId="72" fillId="2" borderId="106" xfId="44" applyFont="1" applyFill="1" applyBorder="1" applyAlignment="1" applyProtection="1">
      <alignment horizontal="center" vertical="center"/>
    </xf>
    <xf numFmtId="0" fontId="72" fillId="2" borderId="109" xfId="44" applyFont="1" applyFill="1" applyBorder="1" applyAlignment="1" applyProtection="1">
      <alignment horizontal="center" vertical="center"/>
    </xf>
    <xf numFmtId="0" fontId="5" fillId="0" borderId="13" xfId="44" applyBorder="1" applyAlignment="1" applyProtection="1">
      <alignment horizontal="center" vertical="center"/>
    </xf>
    <xf numFmtId="0" fontId="5" fillId="0" borderId="123" xfId="44" applyBorder="1" applyAlignment="1" applyProtection="1">
      <alignment horizontal="center" vertical="center"/>
    </xf>
    <xf numFmtId="0" fontId="5" fillId="0" borderId="0" xfId="44" applyAlignment="1" applyProtection="1">
      <alignment horizontal="center" vertical="center"/>
    </xf>
    <xf numFmtId="0" fontId="5" fillId="0" borderId="20" xfId="44" applyBorder="1" applyAlignment="1" applyProtection="1">
      <alignment horizontal="center" vertical="center"/>
    </xf>
    <xf numFmtId="0" fontId="96" fillId="0" borderId="19" xfId="44" applyFont="1" applyBorder="1" applyAlignment="1" applyProtection="1">
      <alignment horizontal="left" vertical="center" wrapText="1"/>
      <protection hidden="1"/>
    </xf>
    <xf numFmtId="0" fontId="97" fillId="0" borderId="0" xfId="44" applyFont="1" applyBorder="1" applyAlignment="1" applyProtection="1">
      <alignment horizontal="left" vertical="center" wrapText="1"/>
      <protection hidden="1"/>
    </xf>
    <xf numFmtId="0" fontId="97" fillId="0" borderId="20" xfId="44" applyFont="1" applyBorder="1" applyAlignment="1" applyProtection="1">
      <alignment horizontal="left" vertical="center" wrapText="1"/>
      <protection hidden="1"/>
    </xf>
    <xf numFmtId="0" fontId="96" fillId="0" borderId="21" xfId="44" applyFont="1" applyBorder="1" applyAlignment="1" applyProtection="1">
      <alignment horizontal="left" vertical="center" wrapText="1"/>
      <protection hidden="1"/>
    </xf>
    <xf numFmtId="0" fontId="97" fillId="0" borderId="22" xfId="44" applyFont="1" applyBorder="1" applyAlignment="1" applyProtection="1">
      <alignment horizontal="left" vertical="center" wrapText="1"/>
      <protection hidden="1"/>
    </xf>
    <xf numFmtId="0" fontId="97" fillId="0" borderId="23" xfId="44" applyFont="1" applyBorder="1" applyAlignment="1" applyProtection="1">
      <alignment horizontal="left" vertical="center" wrapText="1"/>
      <protection hidden="1"/>
    </xf>
    <xf numFmtId="0" fontId="72" fillId="2" borderId="16" xfId="44" applyFont="1" applyFill="1" applyBorder="1" applyAlignment="1" applyProtection="1">
      <alignment horizontal="center" vertical="center" wrapText="1"/>
    </xf>
    <xf numFmtId="0" fontId="72" fillId="2" borderId="17" xfId="44" applyFont="1" applyFill="1" applyBorder="1" applyAlignment="1" applyProtection="1">
      <alignment horizontal="center" vertical="center" wrapText="1"/>
    </xf>
    <xf numFmtId="0" fontId="72" fillId="2" borderId="18" xfId="44" applyFont="1" applyFill="1" applyBorder="1" applyAlignment="1" applyProtection="1">
      <alignment horizontal="center" vertical="center" wrapText="1"/>
    </xf>
    <xf numFmtId="0" fontId="72" fillId="2" borderId="19" xfId="44" applyFont="1" applyFill="1" applyBorder="1" applyAlignment="1" applyProtection="1">
      <alignment horizontal="center" vertical="center" wrapText="1"/>
    </xf>
    <xf numFmtId="0" fontId="72" fillId="2" borderId="0" xfId="44" applyFont="1" applyFill="1" applyBorder="1" applyAlignment="1" applyProtection="1">
      <alignment horizontal="center" vertical="center" wrapText="1"/>
    </xf>
    <xf numFmtId="0" fontId="72" fillId="2" borderId="20" xfId="44" applyFont="1" applyFill="1" applyBorder="1" applyAlignment="1" applyProtection="1">
      <alignment horizontal="center" vertical="center" wrapText="1"/>
    </xf>
    <xf numFmtId="0" fontId="66" fillId="0" borderId="19" xfId="44" applyFont="1" applyFill="1" applyBorder="1" applyAlignment="1" applyProtection="1">
      <alignment horizontal="left" vertical="center" wrapText="1"/>
    </xf>
    <xf numFmtId="0" fontId="66" fillId="0" borderId="0" xfId="44" applyFont="1" applyFill="1" applyBorder="1" applyAlignment="1" applyProtection="1">
      <alignment horizontal="left" vertical="center" wrapText="1"/>
    </xf>
    <xf numFmtId="0" fontId="66" fillId="0" borderId="20" xfId="44" applyFont="1" applyFill="1" applyBorder="1" applyAlignment="1" applyProtection="1">
      <alignment horizontal="left" vertical="center" wrapText="1"/>
    </xf>
    <xf numFmtId="0" fontId="72" fillId="2" borderId="121" xfId="44" applyFont="1" applyFill="1" applyBorder="1" applyAlignment="1" applyProtection="1">
      <alignment horizontal="center" vertical="center"/>
    </xf>
    <xf numFmtId="0" fontId="72" fillId="2" borderId="3" xfId="44" applyFont="1" applyFill="1" applyBorder="1" applyAlignment="1" applyProtection="1">
      <alignment horizontal="center" vertical="center"/>
    </xf>
    <xf numFmtId="0" fontId="72" fillId="2" borderId="122" xfId="44" applyFont="1" applyFill="1" applyBorder="1" applyAlignment="1" applyProtection="1">
      <alignment horizontal="center" vertical="center"/>
    </xf>
    <xf numFmtId="0" fontId="99" fillId="0" borderId="19" xfId="44" applyFont="1" applyBorder="1" applyAlignment="1" applyProtection="1">
      <alignment horizontal="left" vertical="center" wrapText="1"/>
      <protection hidden="1"/>
    </xf>
    <xf numFmtId="0" fontId="100" fillId="0" borderId="0" xfId="44" applyFont="1" applyBorder="1" applyAlignment="1" applyProtection="1">
      <alignment horizontal="left" vertical="center" wrapText="1"/>
      <protection hidden="1"/>
    </xf>
    <xf numFmtId="0" fontId="100" fillId="0" borderId="20" xfId="44" applyFont="1" applyBorder="1" applyAlignment="1" applyProtection="1">
      <alignment horizontal="left" vertical="center" wrapText="1"/>
      <protection hidden="1"/>
    </xf>
    <xf numFmtId="0" fontId="81" fillId="0" borderId="13" xfId="44" applyFont="1" applyFill="1" applyBorder="1" applyAlignment="1" applyProtection="1">
      <alignment horizontal="center" vertical="center" shrinkToFit="1"/>
      <protection hidden="1"/>
    </xf>
    <xf numFmtId="0" fontId="81" fillId="0" borderId="123" xfId="44" applyFont="1" applyFill="1" applyBorder="1" applyAlignment="1" applyProtection="1">
      <alignment horizontal="center" vertical="center" shrinkToFit="1"/>
      <protection hidden="1"/>
    </xf>
    <xf numFmtId="0" fontId="81" fillId="0" borderId="14" xfId="44" applyFont="1" applyFill="1" applyBorder="1" applyAlignment="1" applyProtection="1">
      <alignment horizontal="center" vertical="center" shrinkToFit="1"/>
      <protection hidden="1"/>
    </xf>
    <xf numFmtId="0" fontId="81" fillId="0" borderId="117" xfId="44" applyFont="1" applyFill="1" applyBorder="1" applyAlignment="1" applyProtection="1">
      <alignment horizontal="center" vertical="center" shrinkToFit="1"/>
      <protection hidden="1"/>
    </xf>
    <xf numFmtId="0" fontId="81" fillId="0" borderId="13" xfId="44" applyFont="1" applyFill="1" applyBorder="1" applyAlignment="1" applyProtection="1">
      <alignment horizontal="center" vertical="center"/>
      <protection hidden="1"/>
    </xf>
    <xf numFmtId="0" fontId="81" fillId="0" borderId="123" xfId="44" applyFont="1" applyFill="1" applyBorder="1" applyAlignment="1" applyProtection="1">
      <alignment horizontal="center" vertical="center"/>
      <protection hidden="1"/>
    </xf>
    <xf numFmtId="0" fontId="81" fillId="0" borderId="0" xfId="44" applyFont="1" applyFill="1" applyBorder="1" applyAlignment="1" applyProtection="1">
      <alignment horizontal="center" vertical="center"/>
      <protection hidden="1"/>
    </xf>
    <xf numFmtId="0" fontId="81" fillId="0" borderId="20" xfId="44" applyFont="1" applyFill="1" applyBorder="1" applyAlignment="1" applyProtection="1">
      <alignment horizontal="center" vertical="center"/>
      <protection hidden="1"/>
    </xf>
    <xf numFmtId="0" fontId="81" fillId="0" borderId="14" xfId="44" applyFont="1" applyFill="1" applyBorder="1" applyAlignment="1" applyProtection="1">
      <alignment horizontal="center" vertical="center"/>
      <protection hidden="1"/>
    </xf>
    <xf numFmtId="0" fontId="81" fillId="0" borderId="117" xfId="44" applyFont="1" applyFill="1" applyBorder="1" applyAlignment="1" applyProtection="1">
      <alignment horizontal="center" vertical="center"/>
      <protection hidden="1"/>
    </xf>
    <xf numFmtId="0" fontId="89" fillId="0" borderId="0" xfId="0" applyFont="1" applyAlignment="1" applyProtection="1">
      <alignment horizontal="left" vertical="center" wrapText="1"/>
    </xf>
    <xf numFmtId="0" fontId="13" fillId="0" borderId="2" xfId="0" applyFont="1" applyBorder="1" applyAlignment="1" applyProtection="1">
      <alignment horizontal="center" vertical="center"/>
    </xf>
    <xf numFmtId="0" fontId="13" fillId="0" borderId="3" xfId="0" applyFont="1" applyBorder="1" applyAlignment="1" applyProtection="1">
      <alignment horizontal="center" vertical="center"/>
    </xf>
    <xf numFmtId="0" fontId="13" fillId="0" borderId="4" xfId="0" applyFont="1" applyBorder="1" applyAlignment="1" applyProtection="1">
      <alignment horizontal="center" vertical="center"/>
    </xf>
    <xf numFmtId="0" fontId="19" fillId="7" borderId="2" xfId="0" applyFont="1" applyFill="1" applyBorder="1" applyAlignment="1" applyProtection="1">
      <alignment horizontal="center" vertical="center"/>
    </xf>
    <xf numFmtId="0" fontId="19" fillId="5" borderId="4" xfId="0" applyFont="1" applyFill="1" applyBorder="1" applyAlignment="1" applyProtection="1">
      <alignment horizontal="center" vertical="center"/>
    </xf>
    <xf numFmtId="0" fontId="19" fillId="4" borderId="2" xfId="0" applyFont="1" applyFill="1" applyBorder="1" applyAlignment="1" applyProtection="1">
      <alignment horizontal="center" vertical="center"/>
    </xf>
    <xf numFmtId="0" fontId="19" fillId="4" borderId="3" xfId="0" applyFont="1" applyFill="1" applyBorder="1" applyAlignment="1" applyProtection="1">
      <alignment horizontal="center" vertical="center"/>
    </xf>
    <xf numFmtId="0" fontId="19" fillId="4" borderId="4" xfId="0" applyFont="1" applyFill="1" applyBorder="1" applyAlignment="1" applyProtection="1">
      <alignment horizontal="center" vertical="center"/>
    </xf>
    <xf numFmtId="0" fontId="13" fillId="0" borderId="7" xfId="0" applyFont="1" applyBorder="1" applyAlignment="1" applyProtection="1">
      <alignment horizontal="center" vertical="center"/>
    </xf>
    <xf numFmtId="0" fontId="13" fillId="0" borderId="70" xfId="0" applyFont="1" applyBorder="1" applyAlignment="1" applyProtection="1">
      <alignment horizontal="center" vertical="center"/>
    </xf>
    <xf numFmtId="0" fontId="13" fillId="0" borderId="71" xfId="0" applyFont="1" applyBorder="1" applyAlignment="1" applyProtection="1">
      <alignment horizontal="center" vertical="center"/>
    </xf>
    <xf numFmtId="0" fontId="13" fillId="0" borderId="72" xfId="0" applyFont="1" applyBorder="1" applyAlignment="1" applyProtection="1">
      <alignment horizontal="center" vertical="center"/>
    </xf>
    <xf numFmtId="0" fontId="19" fillId="7" borderId="71" xfId="0" applyFont="1" applyFill="1" applyBorder="1" applyAlignment="1" applyProtection="1">
      <alignment horizontal="left" vertical="center"/>
    </xf>
    <xf numFmtId="0" fontId="19" fillId="5" borderId="71" xfId="0" applyFont="1" applyFill="1" applyBorder="1" applyAlignment="1" applyProtection="1">
      <alignment horizontal="left" vertical="center"/>
    </xf>
    <xf numFmtId="0" fontId="19" fillId="5" borderId="72" xfId="0" applyFont="1" applyFill="1" applyBorder="1" applyAlignment="1" applyProtection="1">
      <alignment horizontal="left" vertical="center"/>
    </xf>
    <xf numFmtId="0" fontId="19" fillId="7" borderId="14" xfId="0" applyFont="1" applyFill="1" applyBorder="1" applyAlignment="1" applyProtection="1">
      <alignment horizontal="left" vertical="center"/>
    </xf>
    <xf numFmtId="0" fontId="19" fillId="5" borderId="14" xfId="0" applyFont="1" applyFill="1" applyBorder="1" applyAlignment="1" applyProtection="1">
      <alignment horizontal="left" vertical="center"/>
    </xf>
    <xf numFmtId="0" fontId="19" fillId="5" borderId="11" xfId="0" applyFont="1" applyFill="1" applyBorder="1" applyAlignment="1" applyProtection="1">
      <alignment horizontal="left" vertical="center"/>
    </xf>
    <xf numFmtId="0" fontId="17" fillId="7" borderId="2" xfId="0" applyFont="1" applyFill="1" applyBorder="1" applyAlignment="1" applyProtection="1">
      <alignment horizontal="left"/>
    </xf>
    <xf numFmtId="0" fontId="17" fillId="7" borderId="3" xfId="0" applyFont="1" applyFill="1" applyBorder="1" applyAlignment="1" applyProtection="1">
      <alignment horizontal="left"/>
    </xf>
    <xf numFmtId="0" fontId="17" fillId="7" borderId="4" xfId="0" applyFont="1" applyFill="1" applyBorder="1" applyAlignment="1" applyProtection="1">
      <alignment horizontal="left"/>
    </xf>
    <xf numFmtId="0" fontId="13" fillId="0" borderId="76" xfId="0" applyFont="1" applyBorder="1" applyAlignment="1" applyProtection="1">
      <alignment horizontal="center" vertical="center"/>
    </xf>
    <xf numFmtId="0" fontId="13" fillId="3" borderId="27" xfId="0" applyFont="1" applyFill="1" applyBorder="1" applyAlignment="1" applyProtection="1">
      <alignment horizontal="center" vertical="center"/>
    </xf>
    <xf numFmtId="0" fontId="13" fillId="0" borderId="27" xfId="0" applyFont="1" applyBorder="1" applyAlignment="1" applyProtection="1">
      <alignment horizontal="center" vertical="center"/>
    </xf>
    <xf numFmtId="0" fontId="13" fillId="0" borderId="77" xfId="0" applyFont="1" applyBorder="1" applyAlignment="1" applyProtection="1">
      <alignment horizontal="center" vertical="center"/>
    </xf>
    <xf numFmtId="0" fontId="19" fillId="7" borderId="73" xfId="0" applyFont="1" applyFill="1" applyBorder="1" applyAlignment="1" applyProtection="1">
      <alignment horizontal="left" vertical="center"/>
    </xf>
    <xf numFmtId="0" fontId="19" fillId="7" borderId="74" xfId="0" applyFont="1" applyFill="1" applyBorder="1" applyAlignment="1" applyProtection="1">
      <alignment horizontal="left" vertical="center"/>
    </xf>
    <xf numFmtId="0" fontId="19" fillId="7" borderId="75" xfId="0" applyFont="1" applyFill="1" applyBorder="1" applyAlignment="1" applyProtection="1">
      <alignment horizontal="left" vertical="center"/>
    </xf>
    <xf numFmtId="0" fontId="13" fillId="3" borderId="13" xfId="0" applyFont="1" applyFill="1" applyBorder="1" applyAlignment="1" applyProtection="1">
      <alignment horizontal="center" vertical="center"/>
    </xf>
    <xf numFmtId="0" fontId="13" fillId="3" borderId="14" xfId="0" applyFont="1" applyFill="1" applyBorder="1" applyAlignment="1" applyProtection="1">
      <alignment horizontal="center" vertical="center"/>
    </xf>
    <xf numFmtId="0" fontId="19" fillId="7" borderId="70" xfId="0" applyFont="1" applyFill="1" applyBorder="1" applyAlignment="1" applyProtection="1">
      <alignment horizontal="left" vertical="center"/>
    </xf>
    <xf numFmtId="0" fontId="19" fillId="7" borderId="2" xfId="0" applyFont="1" applyFill="1" applyBorder="1" applyAlignment="1" applyProtection="1">
      <alignment horizontal="left" vertical="center"/>
    </xf>
    <xf numFmtId="0" fontId="19" fillId="5" borderId="3" xfId="0" applyFont="1" applyFill="1" applyBorder="1" applyAlignment="1" applyProtection="1">
      <alignment horizontal="left" vertical="center"/>
    </xf>
    <xf numFmtId="0" fontId="19" fillId="5" borderId="4" xfId="0" applyFont="1" applyFill="1" applyBorder="1" applyAlignment="1" applyProtection="1">
      <alignment horizontal="left" vertical="center"/>
    </xf>
    <xf numFmtId="178" fontId="19" fillId="7" borderId="13" xfId="0" applyNumberFormat="1" applyFont="1" applyFill="1" applyBorder="1" applyAlignment="1" applyProtection="1">
      <alignment horizontal="center" vertical="center"/>
    </xf>
    <xf numFmtId="178" fontId="19" fillId="5" borderId="8" xfId="0" applyNumberFormat="1" applyFont="1" applyFill="1" applyBorder="1" applyAlignment="1" applyProtection="1">
      <alignment horizontal="center" vertical="center"/>
    </xf>
    <xf numFmtId="177" fontId="19" fillId="7" borderId="7" xfId="0" applyNumberFormat="1" applyFont="1" applyFill="1" applyBorder="1" applyAlignment="1" applyProtection="1">
      <alignment horizontal="center" vertical="center"/>
    </xf>
    <xf numFmtId="177" fontId="19" fillId="5" borderId="13" xfId="0" applyNumberFormat="1" applyFont="1" applyFill="1" applyBorder="1" applyAlignment="1" applyProtection="1">
      <alignment horizontal="center" vertical="center"/>
    </xf>
    <xf numFmtId="177" fontId="19" fillId="5" borderId="8" xfId="0" applyNumberFormat="1" applyFont="1" applyFill="1" applyBorder="1" applyAlignment="1" applyProtection="1">
      <alignment horizontal="center" vertical="center"/>
    </xf>
    <xf numFmtId="0" fontId="19" fillId="7" borderId="72" xfId="0" applyFont="1" applyFill="1" applyBorder="1" applyAlignment="1" applyProtection="1">
      <alignment horizontal="left" vertical="center"/>
    </xf>
    <xf numFmtId="0" fontId="13" fillId="0" borderId="70" xfId="0" applyFont="1" applyFill="1" applyBorder="1" applyAlignment="1" applyProtection="1">
      <alignment horizontal="center" vertical="center"/>
    </xf>
    <xf numFmtId="0" fontId="13" fillId="0" borderId="71" xfId="0" applyFont="1" applyFill="1" applyBorder="1" applyAlignment="1" applyProtection="1">
      <alignment horizontal="center" vertical="center"/>
    </xf>
    <xf numFmtId="0" fontId="13" fillId="0" borderId="72" xfId="0" applyFont="1" applyFill="1" applyBorder="1" applyAlignment="1" applyProtection="1">
      <alignment horizontal="center" vertical="center"/>
    </xf>
    <xf numFmtId="0" fontId="19" fillId="3" borderId="71" xfId="0" applyFont="1" applyFill="1" applyBorder="1" applyAlignment="1" applyProtection="1">
      <alignment horizontal="left" vertical="center"/>
    </xf>
    <xf numFmtId="0" fontId="19" fillId="5" borderId="74" xfId="0" applyFont="1" applyFill="1" applyBorder="1" applyAlignment="1" applyProtection="1">
      <alignment horizontal="left" vertical="center"/>
    </xf>
    <xf numFmtId="0" fontId="19" fillId="5" borderId="75" xfId="0" applyFont="1" applyFill="1" applyBorder="1" applyAlignment="1" applyProtection="1">
      <alignment horizontal="left" vertical="center"/>
    </xf>
    <xf numFmtId="0" fontId="19" fillId="3" borderId="74" xfId="0" applyFont="1" applyFill="1" applyBorder="1" applyAlignment="1" applyProtection="1">
      <alignment horizontal="left" vertical="center"/>
    </xf>
    <xf numFmtId="0" fontId="13" fillId="0" borderId="76" xfId="0" applyFont="1" applyFill="1" applyBorder="1" applyAlignment="1" applyProtection="1">
      <alignment horizontal="center" vertical="center"/>
    </xf>
    <xf numFmtId="0" fontId="13" fillId="0" borderId="27" xfId="0" applyFont="1" applyFill="1" applyBorder="1" applyAlignment="1" applyProtection="1">
      <alignment horizontal="center" vertical="center"/>
    </xf>
    <xf numFmtId="0" fontId="13" fillId="0" borderId="77" xfId="0" applyFont="1" applyFill="1" applyBorder="1" applyAlignment="1" applyProtection="1">
      <alignment horizontal="center" vertical="center"/>
    </xf>
    <xf numFmtId="0" fontId="19" fillId="3" borderId="3" xfId="0" applyFont="1" applyFill="1" applyBorder="1" applyAlignment="1" applyProtection="1">
      <alignment horizontal="center" vertical="center"/>
    </xf>
    <xf numFmtId="0" fontId="19" fillId="5" borderId="3" xfId="0" applyFont="1" applyFill="1" applyBorder="1" applyAlignment="1" applyProtection="1">
      <alignment horizontal="center" vertical="center"/>
    </xf>
    <xf numFmtId="0" fontId="13" fillId="0" borderId="7" xfId="0" applyFont="1" applyBorder="1" applyAlignment="1" applyProtection="1">
      <alignment horizontal="center" vertical="top" wrapText="1"/>
    </xf>
    <xf numFmtId="0" fontId="13" fillId="0" borderId="13" xfId="0" applyFont="1" applyBorder="1" applyAlignment="1" applyProtection="1">
      <alignment horizontal="center" vertical="top"/>
    </xf>
    <xf numFmtId="0" fontId="13" fillId="0" borderId="8" xfId="0" applyFont="1" applyBorder="1" applyAlignment="1" applyProtection="1">
      <alignment horizontal="center" vertical="top"/>
    </xf>
    <xf numFmtId="0" fontId="13" fillId="0" borderId="6" xfId="0" applyFont="1" applyBorder="1" applyAlignment="1" applyProtection="1">
      <alignment horizontal="center" vertical="top"/>
    </xf>
    <xf numFmtId="0" fontId="13" fillId="0" borderId="0" xfId="0" applyFont="1" applyBorder="1" applyAlignment="1" applyProtection="1">
      <alignment horizontal="center" vertical="top"/>
    </xf>
    <xf numFmtId="0" fontId="13" fillId="0" borderId="9" xfId="0" applyFont="1" applyBorder="1" applyAlignment="1" applyProtection="1">
      <alignment horizontal="center" vertical="top"/>
    </xf>
    <xf numFmtId="0" fontId="13" fillId="0" borderId="10" xfId="0" applyFont="1" applyBorder="1" applyAlignment="1" applyProtection="1">
      <alignment horizontal="center" vertical="top"/>
    </xf>
    <xf numFmtId="0" fontId="13" fillId="0" borderId="14" xfId="0" applyFont="1" applyBorder="1" applyAlignment="1" applyProtection="1">
      <alignment horizontal="center" vertical="top"/>
    </xf>
    <xf numFmtId="0" fontId="13" fillId="0" borderId="11" xfId="0" applyFont="1" applyBorder="1" applyAlignment="1" applyProtection="1">
      <alignment horizontal="center" vertical="top"/>
    </xf>
    <xf numFmtId="0" fontId="13" fillId="0" borderId="13" xfId="0" applyFont="1" applyBorder="1" applyAlignment="1" applyProtection="1">
      <alignment horizontal="center" vertical="center" wrapText="1"/>
    </xf>
    <xf numFmtId="0" fontId="13" fillId="0" borderId="10" xfId="0" applyFont="1" applyFill="1" applyBorder="1" applyAlignment="1" applyProtection="1">
      <alignment horizontal="center" vertical="center"/>
    </xf>
    <xf numFmtId="0" fontId="13" fillId="0" borderId="14" xfId="0" applyFont="1" applyFill="1" applyBorder="1" applyAlignment="1" applyProtection="1">
      <alignment horizontal="center" vertical="center"/>
    </xf>
    <xf numFmtId="0" fontId="13" fillId="0" borderId="11" xfId="0" applyFont="1" applyFill="1" applyBorder="1" applyAlignment="1" applyProtection="1">
      <alignment horizontal="center" vertical="center"/>
    </xf>
    <xf numFmtId="0" fontId="13" fillId="0" borderId="2" xfId="0" applyFont="1" applyFill="1" applyBorder="1" applyAlignment="1" applyProtection="1">
      <alignment horizontal="center" vertical="center"/>
    </xf>
    <xf numFmtId="0" fontId="13" fillId="0" borderId="3" xfId="0" applyFont="1" applyFill="1" applyBorder="1" applyAlignment="1" applyProtection="1">
      <alignment horizontal="center" vertical="center"/>
    </xf>
    <xf numFmtId="0" fontId="13" fillId="0" borderId="4" xfId="0" applyFont="1" applyFill="1" applyBorder="1" applyAlignment="1" applyProtection="1">
      <alignment horizontal="center" vertical="center"/>
    </xf>
    <xf numFmtId="49" fontId="19" fillId="7" borderId="2" xfId="0" applyNumberFormat="1" applyFont="1" applyFill="1" applyBorder="1" applyAlignment="1" applyProtection="1">
      <alignment horizontal="center" vertical="center"/>
    </xf>
    <xf numFmtId="49" fontId="19" fillId="5" borderId="3" xfId="0" applyNumberFormat="1" applyFont="1" applyFill="1" applyBorder="1" applyAlignment="1" applyProtection="1">
      <alignment horizontal="center" vertical="center"/>
    </xf>
    <xf numFmtId="49" fontId="19" fillId="5" borderId="4" xfId="0" applyNumberFormat="1" applyFont="1" applyFill="1" applyBorder="1" applyAlignment="1" applyProtection="1">
      <alignment horizontal="center" vertical="center"/>
    </xf>
    <xf numFmtId="0" fontId="13" fillId="3" borderId="0" xfId="0" applyFont="1" applyFill="1" applyBorder="1" applyAlignment="1" applyProtection="1">
      <alignment horizontal="center" vertical="center"/>
    </xf>
    <xf numFmtId="0" fontId="13" fillId="0" borderId="2" xfId="0" applyFont="1" applyFill="1" applyBorder="1" applyAlignment="1" applyProtection="1">
      <alignment horizontal="center" vertical="center" wrapText="1"/>
    </xf>
    <xf numFmtId="0" fontId="90" fillId="7" borderId="2" xfId="0" applyFont="1" applyFill="1" applyBorder="1" applyAlignment="1" applyProtection="1">
      <alignment horizontal="left" vertical="center"/>
    </xf>
    <xf numFmtId="0" fontId="90" fillId="5" borderId="3" xfId="0" applyFont="1" applyFill="1" applyBorder="1" applyAlignment="1" applyProtection="1">
      <alignment horizontal="left" vertical="center"/>
    </xf>
    <xf numFmtId="0" fontId="90" fillId="5" borderId="4" xfId="0" applyFont="1" applyFill="1" applyBorder="1" applyAlignment="1" applyProtection="1">
      <alignment horizontal="left" vertical="center"/>
    </xf>
    <xf numFmtId="176" fontId="19" fillId="7" borderId="13" xfId="0" applyNumberFormat="1" applyFont="1" applyFill="1" applyBorder="1" applyAlignment="1" applyProtection="1">
      <alignment horizontal="center" vertical="center"/>
    </xf>
    <xf numFmtId="176" fontId="19" fillId="5" borderId="8" xfId="0" applyNumberFormat="1" applyFont="1" applyFill="1" applyBorder="1" applyAlignment="1" applyProtection="1">
      <alignment horizontal="center" vertical="center"/>
    </xf>
    <xf numFmtId="0" fontId="13" fillId="3" borderId="71" xfId="0" applyFont="1" applyFill="1" applyBorder="1" applyAlignment="1" applyProtection="1">
      <alignment horizontal="center" vertical="center"/>
    </xf>
    <xf numFmtId="0" fontId="13" fillId="3" borderId="72" xfId="0" applyFont="1" applyFill="1" applyBorder="1" applyAlignment="1" applyProtection="1">
      <alignment horizontal="center" vertical="center"/>
    </xf>
    <xf numFmtId="0" fontId="19" fillId="3" borderId="3" xfId="0" applyFont="1" applyFill="1" applyBorder="1" applyAlignment="1" applyProtection="1">
      <alignment horizontal="left" vertical="center"/>
    </xf>
    <xf numFmtId="0" fontId="18" fillId="0" borderId="2" xfId="0" applyFont="1" applyBorder="1" applyAlignment="1" applyProtection="1">
      <alignment horizontal="center" vertical="center"/>
    </xf>
    <xf numFmtId="0" fontId="18" fillId="0" borderId="3" xfId="0" applyFont="1" applyBorder="1" applyAlignment="1" applyProtection="1">
      <alignment horizontal="center" vertical="center"/>
    </xf>
    <xf numFmtId="0" fontId="18" fillId="3" borderId="3" xfId="0" applyFont="1" applyFill="1" applyBorder="1" applyAlignment="1" applyProtection="1">
      <alignment horizontal="center" vertical="center"/>
    </xf>
    <xf numFmtId="0" fontId="18" fillId="0" borderId="4" xfId="0" applyFont="1" applyBorder="1" applyAlignment="1" applyProtection="1">
      <alignment horizontal="center" vertical="center"/>
    </xf>
    <xf numFmtId="0" fontId="19" fillId="7" borderId="2" xfId="0" applyFont="1" applyFill="1" applyBorder="1" applyAlignment="1" applyProtection="1">
      <alignment horizontal="left" vertical="center" wrapText="1" shrinkToFit="1"/>
    </xf>
    <xf numFmtId="0" fontId="19" fillId="7" borderId="3" xfId="0" applyFont="1" applyFill="1" applyBorder="1" applyAlignment="1" applyProtection="1">
      <alignment horizontal="left" vertical="center" wrapText="1" shrinkToFit="1"/>
    </xf>
    <xf numFmtId="0" fontId="19" fillId="7" borderId="4" xfId="0" applyFont="1" applyFill="1" applyBorder="1" applyAlignment="1" applyProtection="1">
      <alignment horizontal="left" vertical="center" wrapText="1" shrinkToFit="1"/>
    </xf>
    <xf numFmtId="0" fontId="13" fillId="0" borderId="7" xfId="0" applyFont="1" applyBorder="1" applyAlignment="1" applyProtection="1">
      <alignment horizontal="center" vertical="center" shrinkToFit="1"/>
    </xf>
    <xf numFmtId="0" fontId="13" fillId="0" borderId="13" xfId="0" applyFont="1" applyBorder="1" applyAlignment="1" applyProtection="1">
      <alignment horizontal="center" vertical="center" shrinkToFit="1"/>
    </xf>
    <xf numFmtId="0" fontId="13" fillId="3" borderId="13" xfId="0" applyFont="1" applyFill="1" applyBorder="1" applyAlignment="1" applyProtection="1">
      <alignment horizontal="center" vertical="center" shrinkToFit="1"/>
    </xf>
    <xf numFmtId="0" fontId="13" fillId="0" borderId="8" xfId="0" applyFont="1" applyBorder="1" applyAlignment="1" applyProtection="1">
      <alignment horizontal="center" vertical="center" shrinkToFit="1"/>
    </xf>
    <xf numFmtId="0" fontId="19" fillId="7" borderId="10" xfId="0" applyFont="1" applyFill="1" applyBorder="1" applyAlignment="1" applyProtection="1">
      <alignment horizontal="center" vertical="center"/>
    </xf>
    <xf numFmtId="0" fontId="19" fillId="5" borderId="14" xfId="0" applyFont="1" applyFill="1" applyBorder="1" applyAlignment="1" applyProtection="1">
      <alignment horizontal="center" vertical="center"/>
    </xf>
    <xf numFmtId="0" fontId="19" fillId="7" borderId="3" xfId="0" applyFont="1" applyFill="1" applyBorder="1" applyAlignment="1" applyProtection="1">
      <alignment horizontal="left" vertical="center"/>
    </xf>
    <xf numFmtId="0" fontId="19" fillId="7" borderId="4" xfId="0" applyFont="1" applyFill="1" applyBorder="1" applyAlignment="1" applyProtection="1">
      <alignment horizontal="left" vertical="center"/>
    </xf>
    <xf numFmtId="0" fontId="19" fillId="7" borderId="2" xfId="0" applyFont="1" applyFill="1" applyBorder="1" applyAlignment="1" applyProtection="1">
      <alignment horizontal="left" vertical="center" wrapText="1"/>
    </xf>
    <xf numFmtId="0" fontId="19" fillId="5" borderId="3" xfId="0" applyFont="1" applyFill="1" applyBorder="1" applyAlignment="1" applyProtection="1">
      <alignment horizontal="left" vertical="center" wrapText="1"/>
    </xf>
    <xf numFmtId="0" fontId="19" fillId="5" borderId="14" xfId="0" applyFont="1" applyFill="1" applyBorder="1" applyAlignment="1" applyProtection="1">
      <alignment horizontal="left" vertical="center" wrapText="1"/>
    </xf>
    <xf numFmtId="0" fontId="19" fillId="5" borderId="11" xfId="0" applyFont="1" applyFill="1" applyBorder="1" applyAlignment="1" applyProtection="1">
      <alignment horizontal="left" vertical="center" wrapText="1"/>
    </xf>
    <xf numFmtId="0" fontId="13" fillId="0" borderId="7" xfId="0" applyFont="1" applyFill="1" applyBorder="1" applyAlignment="1" applyProtection="1">
      <alignment horizontal="center" vertical="center" wrapText="1" shrinkToFit="1"/>
    </xf>
    <xf numFmtId="0" fontId="13" fillId="0" borderId="13" xfId="0" applyFont="1" applyFill="1" applyBorder="1" applyAlignment="1" applyProtection="1">
      <alignment horizontal="center" vertical="center" wrapText="1" shrinkToFit="1"/>
    </xf>
    <xf numFmtId="0" fontId="13" fillId="0" borderId="8" xfId="0" applyFont="1" applyFill="1" applyBorder="1" applyAlignment="1" applyProtection="1">
      <alignment horizontal="center" vertical="center" wrapText="1" shrinkToFit="1"/>
    </xf>
    <xf numFmtId="0" fontId="19" fillId="4" borderId="3" xfId="0" applyFont="1" applyFill="1" applyBorder="1" applyAlignment="1" applyProtection="1">
      <alignment horizontal="left" vertical="center"/>
    </xf>
    <xf numFmtId="0" fontId="19" fillId="4" borderId="4" xfId="0" applyFont="1" applyFill="1" applyBorder="1" applyAlignment="1" applyProtection="1">
      <alignment horizontal="left" vertical="center"/>
    </xf>
    <xf numFmtId="0" fontId="13" fillId="0" borderId="7" xfId="0" applyFont="1" applyBorder="1" applyAlignment="1" applyProtection="1">
      <alignment horizontal="center" vertical="center" wrapText="1" shrinkToFit="1"/>
    </xf>
    <xf numFmtId="0" fontId="13" fillId="0" borderId="13" xfId="0" applyFont="1" applyBorder="1" applyAlignment="1" applyProtection="1">
      <alignment horizontal="center" vertical="center" wrapText="1" shrinkToFit="1"/>
    </xf>
    <xf numFmtId="0" fontId="13" fillId="3" borderId="13" xfId="0" applyFont="1" applyFill="1" applyBorder="1" applyAlignment="1" applyProtection="1">
      <alignment horizontal="center" vertical="center" wrapText="1" shrinkToFit="1"/>
    </xf>
    <xf numFmtId="0" fontId="13" fillId="0" borderId="8" xfId="0" applyFont="1" applyBorder="1" applyAlignment="1" applyProtection="1">
      <alignment horizontal="center" vertical="center" wrapText="1" shrinkToFit="1"/>
    </xf>
    <xf numFmtId="176" fontId="19" fillId="7" borderId="2" xfId="0" applyNumberFormat="1" applyFont="1" applyFill="1" applyBorder="1" applyAlignment="1" applyProtection="1">
      <alignment horizontal="center" vertical="center"/>
    </xf>
    <xf numFmtId="176" fontId="19" fillId="4" borderId="4" xfId="0" applyNumberFormat="1" applyFont="1" applyFill="1" applyBorder="1" applyAlignment="1" applyProtection="1">
      <alignment horizontal="center" vertical="center"/>
    </xf>
    <xf numFmtId="177" fontId="19" fillId="4" borderId="13" xfId="0" applyNumberFormat="1" applyFont="1" applyFill="1" applyBorder="1" applyAlignment="1" applyProtection="1">
      <alignment horizontal="center" vertical="center"/>
    </xf>
    <xf numFmtId="177" fontId="19" fillId="4" borderId="8" xfId="0" applyNumberFormat="1" applyFont="1" applyFill="1" applyBorder="1" applyAlignment="1" applyProtection="1">
      <alignment horizontal="center" vertical="center"/>
    </xf>
    <xf numFmtId="0" fontId="13" fillId="0" borderId="10" xfId="0" applyFont="1" applyBorder="1" applyAlignment="1" applyProtection="1">
      <alignment horizontal="center" vertical="center" wrapText="1" shrinkToFit="1"/>
    </xf>
    <xf numFmtId="0" fontId="13" fillId="0" borderId="14" xfId="0" applyFont="1" applyBorder="1" applyAlignment="1" applyProtection="1">
      <alignment horizontal="center" vertical="center" wrapText="1" shrinkToFit="1"/>
    </xf>
    <xf numFmtId="0" fontId="13" fillId="0" borderId="11" xfId="0" applyFont="1" applyBorder="1" applyAlignment="1" applyProtection="1">
      <alignment horizontal="center" vertical="center" wrapText="1" shrinkToFit="1"/>
    </xf>
    <xf numFmtId="0" fontId="13" fillId="0" borderId="2" xfId="0" applyFont="1" applyBorder="1" applyAlignment="1" applyProtection="1">
      <alignment horizontal="center" vertical="center" wrapText="1" shrinkToFit="1"/>
    </xf>
    <xf numFmtId="0" fontId="13" fillId="0" borderId="3" xfId="0" applyFont="1" applyBorder="1" applyAlignment="1" applyProtection="1">
      <alignment horizontal="center" vertical="center" wrapText="1" shrinkToFit="1"/>
    </xf>
    <xf numFmtId="0" fontId="13" fillId="3" borderId="3" xfId="0" applyFont="1" applyFill="1" applyBorder="1" applyAlignment="1" applyProtection="1">
      <alignment horizontal="center" vertical="center" wrapText="1" shrinkToFit="1"/>
    </xf>
    <xf numFmtId="0" fontId="13" fillId="0" borderId="4" xfId="0" applyFont="1" applyBorder="1" applyAlignment="1" applyProtection="1">
      <alignment horizontal="center" vertical="center" wrapText="1" shrinkToFit="1"/>
    </xf>
    <xf numFmtId="49" fontId="19" fillId="7" borderId="3" xfId="0" applyNumberFormat="1" applyFont="1" applyFill="1" applyBorder="1" applyAlignment="1" applyProtection="1">
      <alignment horizontal="center" vertical="center"/>
    </xf>
    <xf numFmtId="49" fontId="19" fillId="4" borderId="3" xfId="0" applyNumberFormat="1" applyFont="1" applyFill="1" applyBorder="1" applyAlignment="1" applyProtection="1">
      <alignment horizontal="center" vertical="center"/>
    </xf>
    <xf numFmtId="49" fontId="19" fillId="4" borderId="4" xfId="0" applyNumberFormat="1" applyFont="1" applyFill="1" applyBorder="1" applyAlignment="1" applyProtection="1">
      <alignment horizontal="center" vertical="center"/>
    </xf>
    <xf numFmtId="0" fontId="19" fillId="4" borderId="71" xfId="0" applyFont="1" applyFill="1" applyBorder="1" applyAlignment="1" applyProtection="1">
      <alignment horizontal="left" vertical="center"/>
    </xf>
    <xf numFmtId="0" fontId="19" fillId="4" borderId="72" xfId="0" applyFont="1" applyFill="1" applyBorder="1" applyAlignment="1" applyProtection="1">
      <alignment horizontal="left" vertical="center"/>
    </xf>
    <xf numFmtId="0" fontId="19" fillId="4" borderId="74" xfId="0" applyFont="1" applyFill="1" applyBorder="1" applyAlignment="1" applyProtection="1">
      <alignment horizontal="left" vertical="center"/>
    </xf>
    <xf numFmtId="0" fontId="19" fillId="4" borderId="75" xfId="0" applyFont="1" applyFill="1" applyBorder="1" applyAlignment="1" applyProtection="1">
      <alignment horizontal="left" vertical="center"/>
    </xf>
    <xf numFmtId="0" fontId="19" fillId="5" borderId="10" xfId="0" applyFont="1" applyFill="1" applyBorder="1" applyAlignment="1" applyProtection="1">
      <alignment horizontal="left" vertical="center"/>
    </xf>
    <xf numFmtId="0" fontId="17" fillId="0" borderId="10" xfId="0" applyFont="1" applyBorder="1" applyAlignment="1" applyProtection="1">
      <alignment horizontal="center" vertical="center"/>
    </xf>
    <xf numFmtId="0" fontId="17" fillId="0" borderId="14" xfId="0" applyFont="1" applyBorder="1" applyAlignment="1" applyProtection="1">
      <alignment horizontal="center" vertical="center"/>
    </xf>
    <xf numFmtId="0" fontId="17" fillId="0" borderId="11" xfId="0" applyFont="1" applyBorder="1" applyAlignment="1" applyProtection="1">
      <alignment horizontal="center" vertical="center"/>
    </xf>
    <xf numFmtId="0" fontId="19" fillId="7" borderId="7" xfId="0" applyFont="1" applyFill="1" applyBorder="1" applyAlignment="1" applyProtection="1">
      <alignment horizontal="center" vertical="center"/>
    </xf>
    <xf numFmtId="0" fontId="19" fillId="5" borderId="13" xfId="0" applyFont="1" applyFill="1" applyBorder="1" applyAlignment="1" applyProtection="1">
      <alignment horizontal="center" vertical="center"/>
    </xf>
    <xf numFmtId="0" fontId="19" fillId="5" borderId="78" xfId="0" applyFont="1" applyFill="1" applyBorder="1" applyAlignment="1" applyProtection="1">
      <alignment horizontal="center" vertical="center"/>
    </xf>
    <xf numFmtId="0" fontId="19" fillId="7" borderId="13" xfId="0" applyFont="1" applyFill="1" applyBorder="1" applyAlignment="1" applyProtection="1">
      <alignment horizontal="center" vertical="center"/>
    </xf>
    <xf numFmtId="0" fontId="19" fillId="5" borderId="8" xfId="0" applyFont="1" applyFill="1" applyBorder="1" applyAlignment="1" applyProtection="1">
      <alignment horizontal="center" vertical="center"/>
    </xf>
    <xf numFmtId="0" fontId="13" fillId="0" borderId="2" xfId="0" applyFont="1" applyBorder="1" applyAlignment="1" applyProtection="1">
      <alignment horizontal="left" vertical="center" wrapText="1"/>
    </xf>
    <xf numFmtId="0" fontId="13" fillId="0" borderId="3" xfId="0" applyFont="1" applyBorder="1" applyAlignment="1" applyProtection="1">
      <alignment horizontal="left" vertical="center" wrapText="1"/>
    </xf>
    <xf numFmtId="0" fontId="13" fillId="0" borderId="4" xfId="0" applyFont="1" applyBorder="1" applyAlignment="1" applyProtection="1">
      <alignment horizontal="left" vertical="center" wrapText="1"/>
    </xf>
    <xf numFmtId="0" fontId="19" fillId="0" borderId="2" xfId="0" applyFont="1" applyFill="1" applyBorder="1" applyAlignment="1" applyProtection="1">
      <alignment horizontal="center" vertical="center"/>
    </xf>
    <xf numFmtId="0" fontId="19" fillId="0" borderId="4" xfId="0" applyFont="1" applyFill="1" applyBorder="1" applyAlignment="1" applyProtection="1">
      <alignment horizontal="center" vertical="center"/>
    </xf>
    <xf numFmtId="0" fontId="19" fillId="7" borderId="2" xfId="0" applyFont="1" applyFill="1" applyBorder="1" applyAlignment="1" applyProtection="1">
      <alignment horizontal="left" vertical="center" shrinkToFit="1"/>
    </xf>
    <xf numFmtId="0" fontId="19" fillId="7" borderId="3" xfId="0" applyFont="1" applyFill="1" applyBorder="1" applyAlignment="1" applyProtection="1">
      <alignment horizontal="left" vertical="center" shrinkToFit="1"/>
    </xf>
    <xf numFmtId="0" fontId="19" fillId="7" borderId="4" xfId="0" applyFont="1" applyFill="1" applyBorder="1" applyAlignment="1" applyProtection="1">
      <alignment horizontal="left" vertical="center" shrinkToFit="1"/>
    </xf>
    <xf numFmtId="38" fontId="19" fillId="7" borderId="2" xfId="1" applyFont="1" applyFill="1" applyBorder="1" applyAlignment="1" applyProtection="1">
      <alignment horizontal="right" vertical="center"/>
    </xf>
    <xf numFmtId="38" fontId="19" fillId="5" borderId="3" xfId="1" applyFont="1" applyFill="1" applyBorder="1" applyAlignment="1" applyProtection="1">
      <alignment horizontal="right" vertical="center"/>
    </xf>
    <xf numFmtId="38" fontId="19" fillId="5" borderId="4" xfId="1" applyFont="1" applyFill="1" applyBorder="1" applyAlignment="1" applyProtection="1">
      <alignment horizontal="right" vertical="center"/>
    </xf>
    <xf numFmtId="38" fontId="19" fillId="0" borderId="2" xfId="1" applyFont="1" applyBorder="1" applyAlignment="1" applyProtection="1">
      <alignment horizontal="right" vertical="center" shrinkToFit="1"/>
    </xf>
    <xf numFmtId="38" fontId="19" fillId="0" borderId="3" xfId="1" applyFont="1" applyBorder="1" applyAlignment="1" applyProtection="1">
      <alignment horizontal="right" vertical="center" shrinkToFit="1"/>
    </xf>
    <xf numFmtId="38" fontId="19" fillId="0" borderId="4" xfId="1" applyFont="1" applyBorder="1" applyAlignment="1" applyProtection="1">
      <alignment horizontal="right" vertical="center" shrinkToFit="1"/>
    </xf>
    <xf numFmtId="38" fontId="19" fillId="7" borderId="2" xfId="1" applyFont="1" applyFill="1" applyBorder="1" applyAlignment="1" applyProtection="1">
      <alignment horizontal="center" vertical="center"/>
    </xf>
    <xf numFmtId="38" fontId="19" fillId="5" borderId="3" xfId="1" applyFont="1" applyFill="1" applyBorder="1" applyAlignment="1" applyProtection="1">
      <alignment horizontal="center" vertical="center"/>
    </xf>
    <xf numFmtId="38" fontId="19" fillId="5" borderId="4" xfId="1" applyFont="1" applyFill="1" applyBorder="1" applyAlignment="1" applyProtection="1">
      <alignment horizontal="center" vertical="center"/>
    </xf>
    <xf numFmtId="0" fontId="13" fillId="0" borderId="2" xfId="0" applyFont="1" applyBorder="1" applyAlignment="1" applyProtection="1">
      <alignment horizontal="center" vertical="center" shrinkToFit="1"/>
    </xf>
    <xf numFmtId="0" fontId="13" fillId="0" borderId="3" xfId="0" applyFont="1" applyBorder="1" applyAlignment="1" applyProtection="1">
      <alignment horizontal="center" vertical="center" shrinkToFit="1"/>
    </xf>
    <xf numFmtId="0" fontId="13" fillId="0" borderId="4" xfId="0" applyFont="1" applyBorder="1" applyAlignment="1" applyProtection="1">
      <alignment horizontal="center" vertical="center" shrinkToFit="1"/>
    </xf>
    <xf numFmtId="0" fontId="27" fillId="0" borderId="118" xfId="0" applyFont="1" applyBorder="1" applyAlignment="1" applyProtection="1">
      <alignment horizontal="center" vertical="center"/>
    </xf>
    <xf numFmtId="0" fontId="90" fillId="7" borderId="118" xfId="0" applyFont="1" applyFill="1" applyBorder="1" applyAlignment="1" applyProtection="1">
      <alignment horizontal="left" vertical="center"/>
    </xf>
    <xf numFmtId="0" fontId="90" fillId="5" borderId="118" xfId="0" applyFont="1" applyFill="1" applyBorder="1" applyAlignment="1" applyProtection="1">
      <alignment horizontal="left" vertical="center"/>
    </xf>
    <xf numFmtId="0" fontId="19" fillId="5" borderId="3" xfId="0" applyFont="1" applyFill="1" applyBorder="1" applyAlignment="1" applyProtection="1">
      <alignment horizontal="left" vertical="center" shrinkToFit="1"/>
    </xf>
    <xf numFmtId="0" fontId="19" fillId="5" borderId="4" xfId="0" applyFont="1" applyFill="1" applyBorder="1" applyAlignment="1" applyProtection="1">
      <alignment horizontal="left" vertical="center" shrinkToFit="1"/>
    </xf>
    <xf numFmtId="0" fontId="13" fillId="39" borderId="3" xfId="0" applyFont="1" applyFill="1" applyBorder="1" applyAlignment="1">
      <alignment horizontal="center" vertical="center" wrapText="1"/>
    </xf>
    <xf numFmtId="0" fontId="13" fillId="39" borderId="3" xfId="0" applyFont="1" applyFill="1" applyBorder="1" applyAlignment="1">
      <alignment horizontal="center" vertical="center"/>
    </xf>
    <xf numFmtId="0" fontId="13" fillId="39" borderId="4" xfId="0" applyFont="1" applyFill="1" applyBorder="1" applyAlignment="1">
      <alignment horizontal="center" vertical="center"/>
    </xf>
    <xf numFmtId="0" fontId="13" fillId="0" borderId="7" xfId="0" applyFont="1" applyFill="1" applyBorder="1" applyAlignment="1" applyProtection="1">
      <alignment horizontal="center" vertical="center" wrapText="1"/>
      <protection hidden="1"/>
    </xf>
    <xf numFmtId="0" fontId="13" fillId="0" borderId="13" xfId="0" applyFont="1" applyFill="1" applyBorder="1" applyAlignment="1" applyProtection="1">
      <alignment horizontal="center" vertical="center"/>
      <protection hidden="1"/>
    </xf>
    <xf numFmtId="180" fontId="13" fillId="0" borderId="5" xfId="0" applyNumberFormat="1" applyFont="1" applyBorder="1" applyAlignment="1" applyProtection="1">
      <alignment horizontal="right" vertical="center"/>
      <protection hidden="1"/>
    </xf>
    <xf numFmtId="180" fontId="13" fillId="0" borderId="13" xfId="0" applyNumberFormat="1" applyFont="1" applyBorder="1" applyAlignment="1" applyProtection="1">
      <alignment horizontal="right" vertical="center"/>
      <protection hidden="1"/>
    </xf>
    <xf numFmtId="0" fontId="13" fillId="0" borderId="13" xfId="0" applyFont="1" applyBorder="1" applyAlignment="1" applyProtection="1">
      <alignment horizontal="right" vertical="center"/>
      <protection hidden="1"/>
    </xf>
    <xf numFmtId="0" fontId="13" fillId="0" borderId="8" xfId="0" applyFont="1" applyBorder="1" applyAlignment="1" applyProtection="1">
      <alignment horizontal="right" vertical="center"/>
      <protection hidden="1"/>
    </xf>
    <xf numFmtId="0" fontId="13" fillId="39" borderId="1" xfId="0" applyFont="1" applyFill="1" applyBorder="1" applyAlignment="1">
      <alignment horizontal="center" vertical="center" wrapText="1"/>
    </xf>
    <xf numFmtId="0" fontId="13" fillId="39" borderId="1" xfId="0" applyFont="1" applyFill="1" applyBorder="1" applyAlignment="1">
      <alignment horizontal="center" vertical="center"/>
    </xf>
    <xf numFmtId="179" fontId="13" fillId="0" borderId="5" xfId="0" applyNumberFormat="1" applyFont="1" applyBorder="1" applyAlignment="1" applyProtection="1">
      <alignment horizontal="center" vertical="center"/>
      <protection hidden="1"/>
    </xf>
    <xf numFmtId="0" fontId="13" fillId="39" borderId="2" xfId="0" applyFont="1" applyFill="1" applyBorder="1" applyAlignment="1">
      <alignment horizontal="center" vertical="center" wrapText="1"/>
    </xf>
    <xf numFmtId="0" fontId="55" fillId="40" borderId="0" xfId="0" applyFont="1" applyFill="1" applyBorder="1" applyAlignment="1">
      <alignment horizontal="center" vertical="center"/>
    </xf>
    <xf numFmtId="0" fontId="13" fillId="39" borderId="105" xfId="0" applyFont="1" applyFill="1" applyBorder="1" applyAlignment="1">
      <alignment horizontal="center" vertical="center"/>
    </xf>
    <xf numFmtId="0" fontId="13" fillId="39" borderId="106" xfId="0" applyFont="1" applyFill="1" applyBorder="1" applyAlignment="1">
      <alignment horizontal="center" vertical="center"/>
    </xf>
    <xf numFmtId="0" fontId="13" fillId="39" borderId="110" xfId="0" applyFont="1" applyFill="1" applyBorder="1" applyAlignment="1">
      <alignment horizontal="center" vertical="center"/>
    </xf>
    <xf numFmtId="0" fontId="13" fillId="39" borderId="102" xfId="0" applyFont="1" applyFill="1" applyBorder="1" applyAlignment="1">
      <alignment horizontal="center" vertical="center"/>
    </xf>
    <xf numFmtId="38" fontId="54" fillId="0" borderId="106" xfId="1" applyFont="1" applyBorder="1" applyAlignment="1" applyProtection="1">
      <alignment horizontal="center" vertical="center"/>
      <protection hidden="1"/>
    </xf>
    <xf numFmtId="38" fontId="54" fillId="0" borderId="107" xfId="1" applyFont="1" applyBorder="1" applyAlignment="1" applyProtection="1">
      <alignment horizontal="center" vertical="center"/>
      <protection hidden="1"/>
    </xf>
    <xf numFmtId="38" fontId="54" fillId="0" borderId="102" xfId="1" applyFont="1" applyBorder="1" applyAlignment="1" applyProtection="1">
      <alignment horizontal="center" vertical="center"/>
      <protection hidden="1"/>
    </xf>
    <xf numFmtId="38" fontId="54" fillId="0" borderId="111" xfId="1" applyFont="1" applyBorder="1" applyAlignment="1" applyProtection="1">
      <alignment horizontal="center" vertical="center"/>
      <protection hidden="1"/>
    </xf>
    <xf numFmtId="0" fontId="13" fillId="0" borderId="108" xfId="0" applyFont="1" applyBorder="1" applyAlignment="1">
      <alignment horizontal="left" vertical="center"/>
    </xf>
    <xf numFmtId="0" fontId="13" fillId="0" borderId="109" xfId="0" applyFont="1" applyBorder="1" applyAlignment="1">
      <alignment horizontal="left" vertical="center"/>
    </xf>
    <xf numFmtId="0" fontId="13" fillId="0" borderId="112" xfId="0" applyFont="1" applyBorder="1" applyAlignment="1">
      <alignment horizontal="left" vertical="center"/>
    </xf>
    <xf numFmtId="0" fontId="13" fillId="0" borderId="113" xfId="0" applyFont="1" applyBorder="1" applyAlignment="1">
      <alignment horizontal="left" vertical="center"/>
    </xf>
    <xf numFmtId="0" fontId="13" fillId="39" borderId="119" xfId="0" applyFont="1" applyFill="1" applyBorder="1" applyAlignment="1">
      <alignment horizontal="center" vertical="center"/>
    </xf>
    <xf numFmtId="0" fontId="13" fillId="39" borderId="103" xfId="0" applyFont="1" applyFill="1" applyBorder="1" applyAlignment="1">
      <alignment horizontal="center" vertical="center"/>
    </xf>
    <xf numFmtId="0" fontId="13" fillId="39" borderId="120" xfId="0" applyFont="1" applyFill="1" applyBorder="1" applyAlignment="1">
      <alignment horizontal="center" vertical="center"/>
    </xf>
    <xf numFmtId="0" fontId="54" fillId="0" borderId="99" xfId="0" applyFont="1" applyBorder="1" applyAlignment="1" applyProtection="1">
      <alignment horizontal="left" vertical="center" indent="1" shrinkToFit="1"/>
      <protection hidden="1"/>
    </xf>
    <xf numFmtId="0" fontId="54" fillId="0" borderId="100" xfId="0" applyFont="1" applyBorder="1" applyAlignment="1" applyProtection="1">
      <alignment horizontal="left" vertical="center" indent="1" shrinkToFit="1"/>
      <protection hidden="1"/>
    </xf>
    <xf numFmtId="0" fontId="54" fillId="0" borderId="101" xfId="0" applyFont="1" applyBorder="1" applyAlignment="1" applyProtection="1">
      <alignment horizontal="left" vertical="center" indent="1" shrinkToFit="1"/>
      <protection hidden="1"/>
    </xf>
    <xf numFmtId="0" fontId="18" fillId="0" borderId="19" xfId="0" applyFont="1" applyBorder="1" applyAlignment="1">
      <alignment horizontal="left" vertical="top" wrapText="1"/>
    </xf>
    <xf numFmtId="0" fontId="18" fillId="0" borderId="0" xfId="0" applyFont="1" applyAlignment="1">
      <alignment horizontal="left" vertical="top" wrapText="1"/>
    </xf>
    <xf numFmtId="180" fontId="13" fillId="0" borderId="104" xfId="0" applyNumberFormat="1" applyFont="1" applyBorder="1" applyAlignment="1" applyProtection="1">
      <alignment horizontal="right" vertical="center"/>
      <protection hidden="1"/>
    </xf>
    <xf numFmtId="180" fontId="13" fillId="0" borderId="49" xfId="0" applyNumberFormat="1" applyFont="1" applyBorder="1" applyAlignment="1" applyProtection="1">
      <alignment horizontal="right" vertical="center"/>
      <protection hidden="1"/>
    </xf>
    <xf numFmtId="0" fontId="13" fillId="0" borderId="49" xfId="0" applyFont="1" applyBorder="1" applyAlignment="1" applyProtection="1">
      <alignment horizontal="right" vertical="center"/>
      <protection hidden="1"/>
    </xf>
    <xf numFmtId="0" fontId="13" fillId="0" borderId="50" xfId="0" applyFont="1" applyBorder="1" applyAlignment="1" applyProtection="1">
      <alignment horizontal="right" vertical="center"/>
      <protection hidden="1"/>
    </xf>
    <xf numFmtId="0" fontId="13" fillId="0" borderId="48" xfId="0" applyFont="1" applyFill="1" applyBorder="1" applyAlignment="1" applyProtection="1">
      <alignment horizontal="center" vertical="center" wrapText="1"/>
      <protection hidden="1"/>
    </xf>
    <xf numFmtId="0" fontId="13" fillId="0" borderId="49" xfId="0" applyFont="1" applyFill="1" applyBorder="1" applyAlignment="1" applyProtection="1">
      <alignment horizontal="center" vertical="center"/>
      <protection hidden="1"/>
    </xf>
    <xf numFmtId="179" fontId="13" fillId="0" borderId="104" xfId="0" applyNumberFormat="1" applyFont="1" applyBorder="1" applyAlignment="1" applyProtection="1">
      <alignment horizontal="center" vertical="center"/>
      <protection hidden="1"/>
    </xf>
    <xf numFmtId="180" fontId="13" fillId="0" borderId="0" xfId="0" applyNumberFormat="1" applyFont="1" applyBorder="1" applyAlignment="1" applyProtection="1">
      <alignment horizontal="right" vertical="center"/>
      <protection hidden="1"/>
    </xf>
    <xf numFmtId="0" fontId="13" fillId="0" borderId="0" xfId="0" applyFont="1" applyBorder="1" applyAlignment="1" applyProtection="1">
      <alignment horizontal="right" vertical="center"/>
      <protection hidden="1"/>
    </xf>
    <xf numFmtId="0" fontId="13" fillId="0" borderId="9" xfId="0" applyFont="1" applyBorder="1" applyAlignment="1" applyProtection="1">
      <alignment horizontal="right" vertical="center"/>
      <protection hidden="1"/>
    </xf>
    <xf numFmtId="180" fontId="19" fillId="0" borderId="100" xfId="0" applyNumberFormat="1" applyFont="1" applyBorder="1" applyAlignment="1" applyProtection="1">
      <alignment horizontal="right" vertical="center"/>
      <protection hidden="1"/>
    </xf>
    <xf numFmtId="0" fontId="19" fillId="0" borderId="100" xfId="0" applyFont="1" applyBorder="1" applyAlignment="1" applyProtection="1">
      <alignment horizontal="right" vertical="center"/>
      <protection hidden="1"/>
    </xf>
    <xf numFmtId="0" fontId="19" fillId="0" borderId="101" xfId="0" applyFont="1" applyBorder="1" applyAlignment="1" applyProtection="1">
      <alignment horizontal="right" vertical="center"/>
      <protection hidden="1"/>
    </xf>
    <xf numFmtId="0" fontId="19" fillId="0" borderId="99" xfId="0" applyFont="1" applyBorder="1" applyAlignment="1">
      <alignment horizontal="center" vertical="center"/>
    </xf>
    <xf numFmtId="0" fontId="19" fillId="0" borderId="100" xfId="0" applyFont="1" applyBorder="1" applyAlignment="1">
      <alignment horizontal="center" vertical="center"/>
    </xf>
    <xf numFmtId="0" fontId="19" fillId="0" borderId="114" xfId="0" applyFont="1" applyBorder="1" applyAlignment="1">
      <alignment horizontal="center" vertical="center"/>
    </xf>
    <xf numFmtId="180" fontId="13" fillId="0" borderId="34" xfId="0" applyNumberFormat="1" applyFont="1" applyBorder="1" applyAlignment="1" applyProtection="1">
      <alignment horizontal="right" vertical="center"/>
      <protection hidden="1"/>
    </xf>
    <xf numFmtId="180" fontId="19" fillId="0" borderId="103" xfId="0" applyNumberFormat="1" applyFont="1" applyBorder="1" applyAlignment="1" applyProtection="1">
      <alignment horizontal="right" vertical="center"/>
      <protection hidden="1"/>
    </xf>
    <xf numFmtId="0" fontId="19" fillId="0" borderId="103" xfId="0" applyFont="1" applyBorder="1" applyAlignment="1" applyProtection="1">
      <alignment horizontal="right" vertical="center"/>
      <protection hidden="1"/>
    </xf>
    <xf numFmtId="0" fontId="13" fillId="0" borderId="6" xfId="0" applyFont="1" applyFill="1" applyBorder="1" applyAlignment="1" applyProtection="1">
      <alignment horizontal="center" vertical="center" wrapText="1"/>
      <protection hidden="1"/>
    </xf>
    <xf numFmtId="0" fontId="13" fillId="0" borderId="0" xfId="0" applyFont="1" applyFill="1" applyBorder="1" applyAlignment="1" applyProtection="1">
      <alignment horizontal="center" vertical="center"/>
      <protection hidden="1"/>
    </xf>
    <xf numFmtId="179" fontId="13" fillId="0" borderId="34" xfId="0" applyNumberFormat="1" applyFont="1" applyBorder="1" applyAlignment="1" applyProtection="1">
      <alignment horizontal="center" vertical="center"/>
      <protection hidden="1"/>
    </xf>
  </cellXfs>
  <cellStyles count="74">
    <cellStyle name="20% - アクセント 1" xfId="19" builtinId="30" customBuiltin="1"/>
    <cellStyle name="20% - アクセント 1 2" xfId="47" xr:uid="{00000000-0005-0000-0000-000001000000}"/>
    <cellStyle name="20% - アクセント 2" xfId="23" builtinId="34" customBuiltin="1"/>
    <cellStyle name="20% - アクセント 2 2" xfId="49" xr:uid="{00000000-0005-0000-0000-000003000000}"/>
    <cellStyle name="20% - アクセント 3" xfId="27" builtinId="38" customBuiltin="1"/>
    <cellStyle name="20% - アクセント 3 2" xfId="51" xr:uid="{00000000-0005-0000-0000-000005000000}"/>
    <cellStyle name="20% - アクセント 4" xfId="31" builtinId="42" customBuiltin="1"/>
    <cellStyle name="20% - アクセント 4 2" xfId="53" xr:uid="{00000000-0005-0000-0000-000007000000}"/>
    <cellStyle name="20% - アクセント 5" xfId="35" builtinId="46" customBuiltin="1"/>
    <cellStyle name="20% - アクセント 5 2" xfId="55" xr:uid="{00000000-0005-0000-0000-000009000000}"/>
    <cellStyle name="20% - アクセント 6" xfId="39" builtinId="50" customBuiltin="1"/>
    <cellStyle name="20% - アクセント 6 2" xfId="57" xr:uid="{00000000-0005-0000-0000-00000B000000}"/>
    <cellStyle name="40% - アクセント 1" xfId="20" builtinId="31" customBuiltin="1"/>
    <cellStyle name="40% - アクセント 1 2" xfId="48" xr:uid="{00000000-0005-0000-0000-00000D000000}"/>
    <cellStyle name="40% - アクセント 2" xfId="24" builtinId="35" customBuiltin="1"/>
    <cellStyle name="40% - アクセント 2 2" xfId="50" xr:uid="{00000000-0005-0000-0000-00000F000000}"/>
    <cellStyle name="40% - アクセント 3" xfId="28" builtinId="39" customBuiltin="1"/>
    <cellStyle name="40% - アクセント 3 2" xfId="52" xr:uid="{00000000-0005-0000-0000-000011000000}"/>
    <cellStyle name="40% - アクセント 4" xfId="32" builtinId="43" customBuiltin="1"/>
    <cellStyle name="40% - アクセント 4 2" xfId="54" xr:uid="{00000000-0005-0000-0000-000013000000}"/>
    <cellStyle name="40% - アクセント 5" xfId="36" builtinId="47" customBuiltin="1"/>
    <cellStyle name="40% - アクセント 5 2" xfId="56" xr:uid="{00000000-0005-0000-0000-000015000000}"/>
    <cellStyle name="40% - アクセント 6" xfId="40" builtinId="51" customBuiltin="1"/>
    <cellStyle name="40% - アクセント 6 2" xfId="58" xr:uid="{00000000-0005-0000-0000-000017000000}"/>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パーセント" xfId="73" builtinId="5"/>
    <cellStyle name="パーセント 2" xfId="69" xr:uid="{00000000-0005-0000-0000-000028000000}"/>
    <cellStyle name="メモ 2" xfId="43" xr:uid="{00000000-0005-0000-0000-000029000000}"/>
    <cellStyle name="メモ 3" xfId="46" xr:uid="{00000000-0005-0000-0000-00002A000000}"/>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桁区切り 2" xfId="67" xr:uid="{00000000-0005-0000-0000-000030000000}"/>
    <cellStyle name="桁区切り 3" xfId="70" xr:uid="{00000000-0005-0000-0000-000031000000}"/>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xr:uid="{00000000-0005-0000-0000-00003B000000}"/>
    <cellStyle name="標準 2 2" xfId="61" xr:uid="{00000000-0005-0000-0000-00003C000000}"/>
    <cellStyle name="標準 2 3" xfId="64" xr:uid="{00000000-0005-0000-0000-00003D000000}"/>
    <cellStyle name="標準 2 4" xfId="60" xr:uid="{00000000-0005-0000-0000-00003E000000}"/>
    <cellStyle name="標準 3" xfId="44" xr:uid="{00000000-0005-0000-0000-00003F000000}"/>
    <cellStyle name="標準 3 2" xfId="68" xr:uid="{00000000-0005-0000-0000-000040000000}"/>
    <cellStyle name="標準 3 3" xfId="65" xr:uid="{00000000-0005-0000-0000-000041000000}"/>
    <cellStyle name="標準 4" xfId="45" xr:uid="{00000000-0005-0000-0000-000042000000}"/>
    <cellStyle name="標準 4 2" xfId="71" xr:uid="{00000000-0005-0000-0000-000043000000}"/>
    <cellStyle name="標準 4 3" xfId="63" xr:uid="{00000000-0005-0000-0000-000044000000}"/>
    <cellStyle name="標準 5" xfId="66" xr:uid="{00000000-0005-0000-0000-000045000000}"/>
    <cellStyle name="標準 5 2" xfId="72" xr:uid="{00000000-0005-0000-0000-000046000000}"/>
    <cellStyle name="標準 6" xfId="62" xr:uid="{00000000-0005-0000-0000-000047000000}"/>
    <cellStyle name="標準 7" xfId="59" xr:uid="{00000000-0005-0000-0000-000048000000}"/>
    <cellStyle name="良い" xfId="7" builtinId="26" customBuiltin="1"/>
  </cellStyles>
  <dxfs count="54">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i val="0"/>
        <color theme="0"/>
      </font>
      <fill>
        <patternFill>
          <bgColor theme="4" tint="-0.499984740745262"/>
        </patternFill>
      </fill>
    </dxf>
    <dxf>
      <fill>
        <patternFill>
          <bgColor theme="1"/>
        </patternFill>
      </fill>
    </dxf>
    <dxf>
      <fill>
        <patternFill>
          <bgColor theme="1"/>
        </patternFill>
      </fill>
    </dxf>
    <dxf>
      <fill>
        <patternFill>
          <bgColor theme="1"/>
        </patternFill>
      </fill>
    </dxf>
    <dxf>
      <font>
        <b/>
        <i val="0"/>
        <color theme="0"/>
      </font>
      <fill>
        <patternFill>
          <bgColor theme="4" tint="-0.499984740745262"/>
        </patternFill>
      </fill>
      <border>
        <left/>
        <right/>
        <top/>
        <bottom/>
      </border>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i val="0"/>
        <color theme="0"/>
      </font>
      <fill>
        <patternFill>
          <bgColor theme="4" tint="-0.499984740745262"/>
        </patternFill>
      </fill>
    </dxf>
    <dxf>
      <font>
        <b/>
        <i val="0"/>
        <color theme="0"/>
      </font>
      <fill>
        <patternFill>
          <bgColor theme="4" tint="-0.49998474074526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i val="0"/>
        <color theme="0"/>
      </font>
      <fill>
        <patternFill>
          <bgColor theme="4" tint="-0.499984740745262"/>
        </patternFill>
      </fill>
      <border>
        <left/>
        <right/>
        <top/>
        <bottom/>
      </border>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CCFFFF"/>
      <color rgb="FFFFFF99"/>
      <color rgb="FFCCE1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fmlaLink="$A$106" lockText="1"/>
</file>

<file path=xl/ctrlProps/ctrlProp2.xml><?xml version="1.0" encoding="utf-8"?>
<formControlPr xmlns="http://schemas.microsoft.com/office/spreadsheetml/2009/9/main" objectType="CheckBox" fmlaLink="$A$107" lockText="1" noThreeD="1"/>
</file>

<file path=xl/ctrlProps/ctrlProp3.xml><?xml version="1.0" encoding="utf-8"?>
<formControlPr xmlns="http://schemas.microsoft.com/office/spreadsheetml/2009/9/main" objectType="CheckBox" fmlaLink="入力シート!$B$107" lockText="1" noThreeD="1"/>
</file>

<file path=xl/ctrlProps/ctrlProp4.xml><?xml version="1.0" encoding="utf-8"?>
<formControlPr xmlns="http://schemas.microsoft.com/office/spreadsheetml/2009/9/main" objectType="CheckBox" checked="Checked" fmlaLink="$A$106" lockText="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15</xdr:col>
          <xdr:colOff>171450</xdr:colOff>
          <xdr:row>55</xdr:row>
          <xdr:rowOff>66675</xdr:rowOff>
        </xdr:from>
        <xdr:to>
          <xdr:col>16</xdr:col>
          <xdr:colOff>104775</xdr:colOff>
          <xdr:row>55</xdr:row>
          <xdr:rowOff>219075</xdr:rowOff>
        </xdr:to>
        <xdr:sp macro="" textlink="">
          <xdr:nvSpPr>
            <xdr:cNvPr id="2064" name="CheckBox1"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14</xdr:col>
      <xdr:colOff>57150</xdr:colOff>
      <xdr:row>0</xdr:row>
      <xdr:rowOff>104775</xdr:rowOff>
    </xdr:from>
    <xdr:to>
      <xdr:col>40</xdr:col>
      <xdr:colOff>19050</xdr:colOff>
      <xdr:row>4</xdr:row>
      <xdr:rowOff>76200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3276600" y="104775"/>
          <a:ext cx="5905500" cy="657225"/>
        </a:xfrm>
        <a:prstGeom prst="roundRect">
          <a:avLst/>
        </a:prstGeom>
        <a:noFill/>
        <a:ln w="22225">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32</xdr:col>
          <xdr:colOff>219075</xdr:colOff>
          <xdr:row>95</xdr:row>
          <xdr:rowOff>104775</xdr:rowOff>
        </xdr:from>
        <xdr:to>
          <xdr:col>36</xdr:col>
          <xdr:colOff>19050</xdr:colOff>
          <xdr:row>96</xdr:row>
          <xdr:rowOff>114300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38100</xdr:colOff>
      <xdr:row>99</xdr:row>
      <xdr:rowOff>190500</xdr:rowOff>
    </xdr:from>
    <xdr:to>
      <xdr:col>39</xdr:col>
      <xdr:colOff>175859</xdr:colOff>
      <xdr:row>102</xdr:row>
      <xdr:rowOff>238125</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285750" y="23726775"/>
          <a:ext cx="8824559" cy="819150"/>
        </a:xfrm>
        <a:prstGeom prst="roundRect">
          <a:avLst>
            <a:gd name="adj" fmla="val 6463"/>
          </a:avLst>
        </a:prstGeom>
        <a:solidFill>
          <a:srgbClr val="CCFFFF"/>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numCol="1" spcCol="180000" rtlCol="0" anchor="b" anchorCtr="0"/>
        <a:lstStyle/>
        <a:p>
          <a:pPr algn="l">
            <a:lnSpc>
              <a:spcPts val="1500"/>
            </a:lnSpc>
          </a:pPr>
          <a:r>
            <a:rPr kumimoji="1" lang="ja-JP" altLang="en-US" sz="1600" kern="400" baseline="0">
              <a:solidFill>
                <a:sysClr val="windowText" lastClr="000000"/>
              </a:solidFill>
              <a:latin typeface="メイリオ" panose="020B0604030504040204" pitchFamily="50" charset="-128"/>
              <a:ea typeface="メイリオ" panose="020B0604030504040204" pitchFamily="50" charset="-128"/>
            </a:rPr>
            <a:t>　すべての項目への入力が完了しましたら、入力漏れ等がないか、ご確認いただいた上で、</a:t>
          </a:r>
          <a:endParaRPr kumimoji="1" lang="en-US" altLang="ja-JP" sz="1600" kern="400" baseline="0">
            <a:solidFill>
              <a:sysClr val="windowText" lastClr="000000"/>
            </a:solidFill>
            <a:latin typeface="メイリオ" panose="020B0604030504040204" pitchFamily="50" charset="-128"/>
            <a:ea typeface="メイリオ" panose="020B0604030504040204" pitchFamily="50" charset="-128"/>
          </a:endParaRPr>
        </a:p>
        <a:p>
          <a:pPr algn="l">
            <a:lnSpc>
              <a:spcPts val="1500"/>
            </a:lnSpc>
          </a:pPr>
          <a:endParaRPr kumimoji="1" lang="en-US" altLang="ja-JP" sz="1600" kern="400" baseline="0">
            <a:solidFill>
              <a:sysClr val="windowText" lastClr="000000"/>
            </a:solidFill>
            <a:latin typeface="メイリオ" panose="020B0604030504040204" pitchFamily="50" charset="-128"/>
            <a:ea typeface="メイリオ" panose="020B0604030504040204" pitchFamily="50" charset="-128"/>
          </a:endParaRPr>
        </a:p>
        <a:p>
          <a:pPr algn="l">
            <a:lnSpc>
              <a:spcPts val="1500"/>
            </a:lnSpc>
          </a:pPr>
          <a:r>
            <a:rPr kumimoji="1" lang="ja-JP" altLang="en-US" sz="1600" kern="400" baseline="0">
              <a:solidFill>
                <a:sysClr val="windowText" lastClr="000000"/>
              </a:solidFill>
              <a:latin typeface="メイリオ" panose="020B0604030504040204" pitchFamily="50" charset="-128"/>
              <a:ea typeface="メイリオ" panose="020B0604030504040204" pitchFamily="50" charset="-128"/>
            </a:rPr>
            <a:t>「出力シート」を選択して、印刷をお願いします。</a:t>
          </a:r>
          <a:endParaRPr kumimoji="1" lang="ja-JP" altLang="en-US" sz="1600" kern="400" baseline="0"/>
        </a:p>
      </xdr:txBody>
    </xdr:sp>
    <xdr:clientData/>
  </xdr:twoCellAnchor>
  <mc:AlternateContent xmlns:mc="http://schemas.openxmlformats.org/markup-compatibility/2006">
    <mc:Choice xmlns:a14="http://schemas.microsoft.com/office/drawing/2010/main" Requires="a14">
      <xdr:twoCellAnchor editAs="oneCell">
        <xdr:from>
          <xdr:col>15</xdr:col>
          <xdr:colOff>123825</xdr:colOff>
          <xdr:row>55</xdr:row>
          <xdr:rowOff>9525</xdr:rowOff>
        </xdr:from>
        <xdr:to>
          <xdr:col>16</xdr:col>
          <xdr:colOff>200025</xdr:colOff>
          <xdr:row>55</xdr:row>
          <xdr:rowOff>257175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47625</xdr:colOff>
      <xdr:row>17</xdr:row>
      <xdr:rowOff>19050</xdr:rowOff>
    </xdr:from>
    <xdr:to>
      <xdr:col>0</xdr:col>
      <xdr:colOff>257175</xdr:colOff>
      <xdr:row>43</xdr:row>
      <xdr:rowOff>171450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47625" y="2028825"/>
          <a:ext cx="209550" cy="4410075"/>
        </a:xfrm>
        <a:prstGeom prst="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ctr"/>
        <a:lstStyle/>
        <a:p>
          <a:pPr algn="l"/>
          <a:r>
            <a:rPr kumimoji="1" lang="ja-JP" altLang="en-US" sz="1100">
              <a:latin typeface="HGPｺﾞｼｯｸM" panose="020B0600000000000000" pitchFamily="50" charset="-128"/>
              <a:ea typeface="HGPｺﾞｼｯｸM" panose="020B0600000000000000" pitchFamily="50" charset="-128"/>
            </a:rPr>
            <a:t>全ての項目について記入漏れのないようにご注意ください。</a:t>
          </a:r>
        </a:p>
      </xdr:txBody>
    </xdr:sp>
    <xdr:clientData/>
  </xdr:twoCellAnchor>
  <xdr:twoCellAnchor>
    <xdr:from>
      <xdr:col>42</xdr:col>
      <xdr:colOff>171449</xdr:colOff>
      <xdr:row>12</xdr:row>
      <xdr:rowOff>85725</xdr:rowOff>
    </xdr:from>
    <xdr:to>
      <xdr:col>75</xdr:col>
      <xdr:colOff>457200</xdr:colOff>
      <xdr:row>41</xdr:row>
      <xdr:rowOff>134471</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8381999" y="1400175"/>
          <a:ext cx="10287001" cy="5658971"/>
        </a:xfrm>
        <a:prstGeom prst="roundRect">
          <a:avLst>
            <a:gd name="adj" fmla="val 6463"/>
          </a:avLst>
        </a:prstGeom>
        <a:solidFill>
          <a:srgbClr val="CCFFFF"/>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numCol="1" spcCol="0" rtlCol="0" anchor="ctr" anchorCtr="0"/>
        <a:lstStyle/>
        <a:p>
          <a:pPr algn="l">
            <a:lnSpc>
              <a:spcPts val="1500"/>
            </a:lnSpc>
          </a:pPr>
          <a:r>
            <a:rPr kumimoji="1" lang="en-US" altLang="ja-JP" sz="1600">
              <a:solidFill>
                <a:sysClr val="windowText" lastClr="000000"/>
              </a:solidFill>
              <a:latin typeface="メイリオ" panose="020B0604030504040204" pitchFamily="50" charset="-128"/>
              <a:ea typeface="メイリオ" panose="020B0604030504040204" pitchFamily="50" charset="-128"/>
            </a:rPr>
            <a:t>【</a:t>
          </a:r>
          <a:r>
            <a:rPr kumimoji="1" lang="ja-JP" altLang="en-US" sz="1600">
              <a:solidFill>
                <a:sysClr val="windowText" lastClr="000000"/>
              </a:solidFill>
              <a:latin typeface="メイリオ" panose="020B0604030504040204" pitchFamily="50" charset="-128"/>
              <a:ea typeface="メイリオ" panose="020B0604030504040204" pitchFamily="50" charset="-128"/>
            </a:rPr>
            <a:t>印刷について</a:t>
          </a:r>
          <a:r>
            <a:rPr kumimoji="1" lang="en-US" altLang="ja-JP" sz="1600">
              <a:solidFill>
                <a:sysClr val="windowText" lastClr="000000"/>
              </a:solidFill>
              <a:latin typeface="メイリオ" panose="020B0604030504040204" pitchFamily="50" charset="-128"/>
              <a:ea typeface="メイリオ" panose="020B0604030504040204" pitchFamily="50" charset="-128"/>
            </a:rPr>
            <a:t>】</a:t>
          </a:r>
        </a:p>
        <a:p>
          <a:pPr algn="l">
            <a:lnSpc>
              <a:spcPts val="1500"/>
            </a:lnSpc>
          </a:pPr>
          <a:endParaRPr kumimoji="1" lang="en-US" altLang="ja-JP" sz="1600">
            <a:solidFill>
              <a:sysClr val="windowText" lastClr="000000"/>
            </a:solidFill>
            <a:latin typeface="メイリオ" panose="020B0604030504040204" pitchFamily="50" charset="-128"/>
            <a:ea typeface="メイリオ" panose="020B0604030504040204" pitchFamily="50" charset="-128"/>
          </a:endParaRPr>
        </a:p>
        <a:p>
          <a:pPr algn="l">
            <a:lnSpc>
              <a:spcPts val="2000"/>
            </a:lnSpc>
          </a:pPr>
          <a:r>
            <a:rPr kumimoji="1" lang="ja-JP" altLang="en-US" sz="1600">
              <a:solidFill>
                <a:sysClr val="windowText" lastClr="000000"/>
              </a:solidFill>
              <a:latin typeface="メイリオ" panose="020B0604030504040204" pitchFamily="50" charset="-128"/>
              <a:ea typeface="メイリオ" panose="020B0604030504040204" pitchFamily="50" charset="-128"/>
            </a:rPr>
            <a:t>　各自印刷をお願いします（控えが必要な場合は２部印刷してください。）。</a:t>
          </a:r>
        </a:p>
        <a:p>
          <a:pPr algn="l">
            <a:lnSpc>
              <a:spcPts val="2000"/>
            </a:lnSpc>
          </a:pPr>
          <a:r>
            <a:rPr kumimoji="1" lang="ja-JP" altLang="en-US" sz="1600">
              <a:solidFill>
                <a:sysClr val="windowText" lastClr="000000"/>
              </a:solidFill>
              <a:latin typeface="メイリオ" panose="020B0604030504040204" pitchFamily="50" charset="-128"/>
              <a:ea typeface="メイリオ" panose="020B0604030504040204" pitchFamily="50" charset="-128"/>
            </a:rPr>
            <a:t>　印刷した積立申込書（１部）を以下の送付先に</a:t>
          </a:r>
          <a:r>
            <a:rPr kumimoji="1" lang="ja-JP" altLang="en-US" sz="1600" b="1">
              <a:solidFill>
                <a:srgbClr val="002060"/>
              </a:solidFill>
              <a:latin typeface="メイリオ" panose="020B0604030504040204" pitchFamily="50" charset="-128"/>
              <a:ea typeface="メイリオ" panose="020B0604030504040204" pitchFamily="50" charset="-128"/>
            </a:rPr>
            <a:t>他の必要書類（</a:t>
          </a:r>
          <a:r>
            <a:rPr kumimoji="1" lang="en-US" altLang="ja-JP" sz="1600" b="1">
              <a:solidFill>
                <a:srgbClr val="002060"/>
              </a:solidFill>
              <a:latin typeface="メイリオ" panose="020B0604030504040204" pitchFamily="50" charset="-128"/>
              <a:ea typeface="メイリオ" panose="020B0604030504040204" pitchFamily="50" charset="-128"/>
            </a:rPr>
            <a:t>※</a:t>
          </a:r>
          <a:r>
            <a:rPr kumimoji="1" lang="ja-JP" altLang="en-US" sz="1600" b="1">
              <a:solidFill>
                <a:srgbClr val="002060"/>
              </a:solidFill>
              <a:latin typeface="メイリオ" panose="020B0604030504040204" pitchFamily="50" charset="-128"/>
              <a:ea typeface="メイリオ" panose="020B0604030504040204" pitchFamily="50" charset="-128"/>
            </a:rPr>
            <a:t>）とともにご郵送ください。</a:t>
          </a:r>
          <a:endParaRPr kumimoji="1" lang="en-US" altLang="ja-JP" sz="1600" b="1">
            <a:solidFill>
              <a:srgbClr val="002060"/>
            </a:solidFill>
            <a:latin typeface="メイリオ" panose="020B0604030504040204" pitchFamily="50" charset="-128"/>
            <a:ea typeface="メイリオ" panose="020B0604030504040204" pitchFamily="50" charset="-128"/>
          </a:endParaRPr>
        </a:p>
        <a:p>
          <a:pPr algn="l">
            <a:lnSpc>
              <a:spcPts val="2000"/>
            </a:lnSpc>
          </a:pPr>
          <a:r>
            <a:rPr kumimoji="1" lang="ja-JP" altLang="en-US" sz="1600" b="1">
              <a:solidFill>
                <a:srgbClr val="002060"/>
              </a:solidFill>
              <a:latin typeface="メイリオ" panose="020B0604030504040204" pitchFamily="50" charset="-128"/>
              <a:ea typeface="メイリオ" panose="020B0604030504040204" pitchFamily="50" charset="-128"/>
            </a:rPr>
            <a:t>　</a:t>
          </a:r>
          <a:r>
            <a:rPr kumimoji="1" lang="ja-JP" altLang="en-US" sz="1600">
              <a:solidFill>
                <a:sysClr val="windowText" lastClr="000000"/>
              </a:solidFill>
              <a:latin typeface="メイリオ" panose="020B0604030504040204" pitchFamily="50" charset="-128"/>
              <a:ea typeface="メイリオ" panose="020B0604030504040204" pitchFamily="50" charset="-128"/>
            </a:rPr>
            <a:t>なお、入力シートの「応募書類送付時に利用する封筒」欄において「任意の封筒」を選択された場合は、「宛先兼チェックリスト」もあわせて印刷してください。このチェックリストに必要事項をご記入の上、封筒の表面に貼付して（宅配便等の場合は同封して）、必要書類をご郵送ください。</a:t>
          </a:r>
          <a:endParaRPr kumimoji="1" lang="en-US" altLang="ja-JP" sz="1600">
            <a:solidFill>
              <a:sysClr val="windowText" lastClr="000000"/>
            </a:solidFill>
            <a:latin typeface="メイリオ" panose="020B0604030504040204" pitchFamily="50" charset="-128"/>
            <a:ea typeface="メイリオ" panose="020B0604030504040204" pitchFamily="50" charset="-128"/>
          </a:endParaRPr>
        </a:p>
        <a:p>
          <a:pPr algn="l">
            <a:lnSpc>
              <a:spcPts val="2000"/>
            </a:lnSpc>
          </a:pPr>
          <a:endParaRPr kumimoji="1" lang="en-US" altLang="ja-JP" sz="1600">
            <a:solidFill>
              <a:sysClr val="windowText" lastClr="000000"/>
            </a:solidFill>
            <a:latin typeface="メイリオ" panose="020B0604030504040204" pitchFamily="50" charset="-128"/>
            <a:ea typeface="メイリオ" panose="020B0604030504040204" pitchFamily="50" charset="-128"/>
          </a:endParaRPr>
        </a:p>
        <a:p>
          <a:pPr algn="l">
            <a:lnSpc>
              <a:spcPts val="2000"/>
            </a:lnSpc>
          </a:pPr>
          <a:r>
            <a:rPr kumimoji="1" lang="en-US" altLang="ja-JP" sz="1600" b="1">
              <a:solidFill>
                <a:srgbClr val="002060"/>
              </a:solidFill>
              <a:latin typeface="メイリオ" panose="020B0604030504040204" pitchFamily="50" charset="-128"/>
              <a:ea typeface="メイリオ" panose="020B0604030504040204" pitchFamily="50" charset="-128"/>
            </a:rPr>
            <a:t>※</a:t>
          </a:r>
          <a:r>
            <a:rPr kumimoji="1" lang="ja-JP" altLang="en-US" sz="1600" b="1">
              <a:solidFill>
                <a:srgbClr val="002060"/>
              </a:solidFill>
              <a:latin typeface="メイリオ" panose="020B0604030504040204" pitchFamily="50" charset="-128"/>
              <a:ea typeface="メイリオ" panose="020B0604030504040204" pitchFamily="50" charset="-128"/>
            </a:rPr>
            <a:t>①管理規約（写）</a:t>
          </a:r>
          <a:r>
            <a:rPr kumimoji="1" lang="ja-JP" altLang="en-US" sz="1600" b="0">
              <a:solidFill>
                <a:srgbClr val="002060"/>
              </a:solidFill>
              <a:latin typeface="メイリオ" panose="020B0604030504040204" pitchFamily="50" charset="-128"/>
              <a:ea typeface="メイリオ" panose="020B0604030504040204" pitchFamily="50" charset="-128"/>
            </a:rPr>
            <a:t>及び</a:t>
          </a:r>
          <a:r>
            <a:rPr kumimoji="1" lang="ja-JP" altLang="en-US" sz="1600" b="1">
              <a:solidFill>
                <a:srgbClr val="002060"/>
              </a:solidFill>
              <a:latin typeface="メイリオ" panose="020B0604030504040204" pitchFamily="50" charset="-128"/>
              <a:ea typeface="メイリオ" panose="020B0604030504040204" pitchFamily="50" charset="-128"/>
            </a:rPr>
            <a:t>代表権が確認できる総会議事録等（写）</a:t>
          </a:r>
          <a:endParaRPr kumimoji="1" lang="en-US" altLang="ja-JP" sz="1600" b="1">
            <a:solidFill>
              <a:srgbClr val="002060"/>
            </a:solidFill>
            <a:latin typeface="メイリオ" panose="020B0604030504040204" pitchFamily="50" charset="-128"/>
            <a:ea typeface="メイリオ" panose="020B0604030504040204" pitchFamily="50" charset="-128"/>
          </a:endParaRPr>
        </a:p>
        <a:p>
          <a:pPr algn="l">
            <a:lnSpc>
              <a:spcPts val="2000"/>
            </a:lnSpc>
          </a:pPr>
          <a:r>
            <a:rPr kumimoji="1" lang="ja-JP" altLang="en-US" sz="1600" b="1">
              <a:solidFill>
                <a:srgbClr val="002060"/>
              </a:solidFill>
              <a:latin typeface="メイリオ" panose="020B0604030504040204" pitchFamily="50" charset="-128"/>
              <a:ea typeface="メイリオ" panose="020B0604030504040204" pitchFamily="50" charset="-128"/>
            </a:rPr>
            <a:t>　②管理計画認定マンション向け商品</a:t>
          </a:r>
          <a:r>
            <a:rPr kumimoji="1" lang="ja-JP" altLang="en-US" sz="1600" b="0">
              <a:solidFill>
                <a:srgbClr val="002060"/>
              </a:solidFill>
              <a:latin typeface="メイリオ" panose="020B0604030504040204" pitchFamily="50" charset="-128"/>
              <a:ea typeface="メイリオ" panose="020B0604030504040204" pitchFamily="50" charset="-128"/>
            </a:rPr>
            <a:t>をお申し込みいただく場合は、</a:t>
          </a:r>
          <a:r>
            <a:rPr kumimoji="1" lang="ja-JP" altLang="en-US" sz="1600" b="1">
              <a:solidFill>
                <a:srgbClr val="002060"/>
              </a:solidFill>
              <a:latin typeface="メイリオ" panose="020B0604030504040204" pitchFamily="50" charset="-128"/>
              <a:ea typeface="メイリオ" panose="020B0604030504040204" pitchFamily="50" charset="-128"/>
            </a:rPr>
            <a:t>認定通知書（写）</a:t>
          </a:r>
          <a:endParaRPr kumimoji="1" lang="en-US" altLang="ja-JP" sz="1600" b="1">
            <a:solidFill>
              <a:srgbClr val="002060"/>
            </a:solidFill>
            <a:latin typeface="メイリオ" panose="020B0604030504040204" pitchFamily="50" charset="-128"/>
            <a:ea typeface="メイリオ" panose="020B0604030504040204" pitchFamily="50" charset="-128"/>
          </a:endParaRPr>
        </a:p>
        <a:p>
          <a:pPr algn="l">
            <a:lnSpc>
              <a:spcPts val="2000"/>
            </a:lnSpc>
          </a:pPr>
          <a:r>
            <a:rPr kumimoji="1" lang="ja-JP" altLang="en-US" sz="1600" b="1">
              <a:solidFill>
                <a:srgbClr val="002060"/>
              </a:solidFill>
              <a:latin typeface="メイリオ" panose="020B0604030504040204" pitchFamily="50" charset="-128"/>
              <a:ea typeface="メイリオ" panose="020B0604030504040204" pitchFamily="50" charset="-128"/>
            </a:rPr>
            <a:t>　③マンション管理適正評価制度登録組合向け商品</a:t>
          </a:r>
          <a:r>
            <a:rPr kumimoji="1" lang="ja-JP" altLang="ja-JP" sz="1600" b="0">
              <a:solidFill>
                <a:srgbClr val="002060"/>
              </a:solidFill>
              <a:effectLst/>
              <a:latin typeface="メイリオ" panose="020B0604030504040204" pitchFamily="50" charset="-128"/>
              <a:ea typeface="メイリオ" panose="020B0604030504040204" pitchFamily="50" charset="-128"/>
              <a:cs typeface="+mn-cs"/>
            </a:rPr>
            <a:t>をお申し込みいただく場合は、</a:t>
          </a:r>
          <a:r>
            <a:rPr kumimoji="1" lang="ja-JP" altLang="en-US" sz="1600" b="1">
              <a:solidFill>
                <a:srgbClr val="002060"/>
              </a:solidFill>
              <a:effectLst/>
              <a:latin typeface="メイリオ" panose="020B0604030504040204" pitchFamily="50" charset="-128"/>
              <a:ea typeface="メイリオ" panose="020B0604030504040204" pitchFamily="50" charset="-128"/>
              <a:cs typeface="+mn-cs"/>
            </a:rPr>
            <a:t>登録証（写）</a:t>
          </a:r>
          <a:endParaRPr kumimoji="1" lang="en-US" altLang="ja-JP" sz="1600" b="1">
            <a:solidFill>
              <a:srgbClr val="002060"/>
            </a:solidFill>
            <a:effectLst/>
            <a:latin typeface="メイリオ" panose="020B0604030504040204" pitchFamily="50" charset="-128"/>
            <a:ea typeface="メイリオ" panose="020B0604030504040204" pitchFamily="50" charset="-128"/>
            <a:cs typeface="+mn-cs"/>
          </a:endParaRPr>
        </a:p>
        <a:p>
          <a:pPr algn="l">
            <a:lnSpc>
              <a:spcPts val="2000"/>
            </a:lnSpc>
          </a:pPr>
          <a:r>
            <a:rPr kumimoji="1" lang="ja-JP" altLang="en-US" sz="1600" b="1">
              <a:solidFill>
                <a:srgbClr val="002060"/>
              </a:solidFill>
              <a:effectLst/>
              <a:latin typeface="メイリオ" panose="020B0604030504040204" pitchFamily="50" charset="-128"/>
              <a:ea typeface="メイリオ" panose="020B0604030504040204" pitchFamily="50" charset="-128"/>
              <a:cs typeface="+mn-cs"/>
            </a:rPr>
            <a:t>　④マンション管理適正化診断サービス実施組合向け商品</a:t>
          </a:r>
          <a:r>
            <a:rPr kumimoji="1" lang="ja-JP" altLang="en-US" sz="1600" b="0">
              <a:solidFill>
                <a:srgbClr val="002060"/>
              </a:solidFill>
              <a:effectLst/>
              <a:latin typeface="メイリオ" panose="020B0604030504040204" pitchFamily="50" charset="-128"/>
              <a:ea typeface="メイリオ" panose="020B0604030504040204" pitchFamily="50" charset="-128"/>
              <a:cs typeface="+mn-cs"/>
            </a:rPr>
            <a:t>をお申し込みいただく場合は、</a:t>
          </a:r>
          <a:r>
            <a:rPr kumimoji="1" lang="ja-JP" altLang="en-US" sz="1600" b="1">
              <a:solidFill>
                <a:srgbClr val="002060"/>
              </a:solidFill>
              <a:effectLst/>
              <a:latin typeface="メイリオ" panose="020B0604030504040204" pitchFamily="50" charset="-128"/>
              <a:ea typeface="メイリオ" panose="020B0604030504040204" pitchFamily="50" charset="-128"/>
              <a:cs typeface="+mn-cs"/>
            </a:rPr>
            <a:t>診断レポート（写）</a:t>
          </a:r>
          <a:endParaRPr kumimoji="1" lang="en-US" altLang="ja-JP" sz="1600" b="1">
            <a:solidFill>
              <a:srgbClr val="002060"/>
            </a:solidFill>
            <a:latin typeface="メイリオ" panose="020B0604030504040204" pitchFamily="50" charset="-128"/>
            <a:ea typeface="メイリオ" panose="020B0604030504040204" pitchFamily="50" charset="-128"/>
          </a:endParaRPr>
        </a:p>
        <a:p>
          <a:pPr algn="l">
            <a:lnSpc>
              <a:spcPts val="2000"/>
            </a:lnSpc>
          </a:pPr>
          <a:endParaRPr kumimoji="1" lang="en-US" altLang="ja-JP" sz="1600" b="1">
            <a:solidFill>
              <a:srgbClr val="002060"/>
            </a:solidFill>
            <a:latin typeface="メイリオ" panose="020B0604030504040204" pitchFamily="50" charset="-128"/>
            <a:ea typeface="メイリオ" panose="020B0604030504040204" pitchFamily="50" charset="-128"/>
          </a:endParaRPr>
        </a:p>
        <a:p>
          <a:pPr algn="l">
            <a:lnSpc>
              <a:spcPts val="2000"/>
            </a:lnSpc>
          </a:pPr>
          <a:r>
            <a:rPr kumimoji="1" lang="ja-JP" altLang="en-US" sz="1600" b="1">
              <a:solidFill>
                <a:srgbClr val="002060"/>
              </a:solidFill>
              <a:latin typeface="メイリオ" panose="020B0604030504040204" pitchFamily="50" charset="-128"/>
              <a:ea typeface="メイリオ" panose="020B0604030504040204" pitchFamily="50" charset="-128"/>
            </a:rPr>
            <a:t>→詳しくはパンフレット「マンションすまい・る債のご案内」２章をご参照ください。</a:t>
          </a:r>
          <a:endParaRPr kumimoji="1" lang="en-US" altLang="ja-JP" sz="1600" b="1">
            <a:solidFill>
              <a:srgbClr val="002060"/>
            </a:solidFill>
            <a:latin typeface="メイリオ" panose="020B0604030504040204" pitchFamily="50" charset="-128"/>
            <a:ea typeface="メイリオ" panose="020B0604030504040204" pitchFamily="50" charset="-128"/>
          </a:endParaRPr>
        </a:p>
        <a:p>
          <a:pPr algn="l">
            <a:lnSpc>
              <a:spcPts val="2000"/>
            </a:lnSpc>
          </a:pPr>
          <a:endParaRPr kumimoji="1" lang="en-US" altLang="ja-JP" sz="1600">
            <a:solidFill>
              <a:sysClr val="windowText" lastClr="000000"/>
            </a:solidFill>
            <a:latin typeface="メイリオ" panose="020B0604030504040204" pitchFamily="50" charset="-128"/>
            <a:ea typeface="メイリオ" panose="020B0604030504040204" pitchFamily="50" charset="-128"/>
          </a:endParaRPr>
        </a:p>
        <a:p>
          <a:pPr algn="l">
            <a:lnSpc>
              <a:spcPts val="2000"/>
            </a:lnSpc>
          </a:pPr>
          <a:r>
            <a:rPr kumimoji="1" lang="en-US" altLang="ja-JP" sz="1600">
              <a:solidFill>
                <a:sysClr val="windowText" lastClr="000000"/>
              </a:solidFill>
              <a:latin typeface="メイリオ" panose="020B0604030504040204" pitchFamily="50" charset="-128"/>
              <a:ea typeface="メイリオ" panose="020B0604030504040204" pitchFamily="50" charset="-128"/>
            </a:rPr>
            <a:t>【</a:t>
          </a:r>
          <a:r>
            <a:rPr kumimoji="1" lang="ja-JP" altLang="en-US" sz="1600">
              <a:solidFill>
                <a:sysClr val="windowText" lastClr="000000"/>
              </a:solidFill>
              <a:latin typeface="メイリオ" panose="020B0604030504040204" pitchFamily="50" charset="-128"/>
              <a:ea typeface="メイリオ" panose="020B0604030504040204" pitchFamily="50" charset="-128"/>
            </a:rPr>
            <a:t>送付先</a:t>
          </a:r>
          <a:r>
            <a:rPr kumimoji="1" lang="en-US" altLang="ja-JP" sz="1600">
              <a:solidFill>
                <a:sysClr val="windowText" lastClr="000000"/>
              </a:solidFill>
              <a:latin typeface="メイリオ" panose="020B0604030504040204" pitchFamily="50" charset="-128"/>
              <a:ea typeface="メイリオ" panose="020B0604030504040204" pitchFamily="50" charset="-128"/>
            </a:rPr>
            <a:t>】</a:t>
          </a:r>
        </a:p>
        <a:p>
          <a:pPr algn="l">
            <a:lnSpc>
              <a:spcPts val="2000"/>
            </a:lnSpc>
          </a:pPr>
          <a:r>
            <a:rPr kumimoji="1" lang="ja-JP" altLang="en-US" sz="1600">
              <a:solidFill>
                <a:sysClr val="windowText" lastClr="000000"/>
              </a:solidFill>
              <a:latin typeface="メイリオ" panose="020B0604030504040204" pitchFamily="50" charset="-128"/>
              <a:ea typeface="メイリオ" panose="020B0604030504040204" pitchFamily="50" charset="-128"/>
            </a:rPr>
            <a:t>　〒１１２－８５７０</a:t>
          </a:r>
          <a:endParaRPr kumimoji="1" lang="en-US" altLang="ja-JP" sz="1600">
            <a:solidFill>
              <a:sysClr val="windowText" lastClr="000000"/>
            </a:solidFill>
            <a:latin typeface="メイリオ" panose="020B0604030504040204" pitchFamily="50" charset="-128"/>
            <a:ea typeface="メイリオ" panose="020B0604030504040204" pitchFamily="50" charset="-128"/>
          </a:endParaRPr>
        </a:p>
        <a:p>
          <a:pPr algn="l">
            <a:lnSpc>
              <a:spcPts val="2000"/>
            </a:lnSpc>
          </a:pPr>
          <a:r>
            <a:rPr kumimoji="1" lang="ja-JP" altLang="en-US" sz="1600">
              <a:solidFill>
                <a:sysClr val="windowText" lastClr="000000"/>
              </a:solidFill>
              <a:latin typeface="メイリオ" panose="020B0604030504040204" pitchFamily="50" charset="-128"/>
              <a:ea typeface="メイリオ" panose="020B0604030504040204" pitchFamily="50" charset="-128"/>
            </a:rPr>
            <a:t>　　東京都文京区後楽１－４－１０</a:t>
          </a:r>
          <a:endParaRPr kumimoji="1" lang="en-US" altLang="ja-JP" sz="1600">
            <a:solidFill>
              <a:sysClr val="windowText" lastClr="000000"/>
            </a:solidFill>
            <a:latin typeface="メイリオ" panose="020B0604030504040204" pitchFamily="50" charset="-128"/>
            <a:ea typeface="メイリオ" panose="020B0604030504040204" pitchFamily="50" charset="-128"/>
          </a:endParaRPr>
        </a:p>
        <a:p>
          <a:pPr algn="l">
            <a:lnSpc>
              <a:spcPts val="2000"/>
            </a:lnSpc>
          </a:pPr>
          <a:r>
            <a:rPr kumimoji="1" lang="ja-JP" altLang="en-US" sz="1600">
              <a:solidFill>
                <a:sysClr val="windowText" lastClr="000000"/>
              </a:solidFill>
              <a:latin typeface="メイリオ" panose="020B0604030504040204" pitchFamily="50" charset="-128"/>
              <a:ea typeface="メイリオ" panose="020B0604030504040204" pitchFamily="50" charset="-128"/>
            </a:rPr>
            <a:t>　　住宅金融支援機構　住宅債券事務センター</a:t>
          </a:r>
          <a:endParaRPr kumimoji="1" lang="ja-JP" altLang="en-US" sz="1600"/>
        </a:p>
      </xdr:txBody>
    </xdr:sp>
    <xdr:clientData/>
  </xdr:twoCellAnchor>
  <mc:AlternateContent xmlns:mc="http://schemas.openxmlformats.org/markup-compatibility/2006">
    <mc:Choice xmlns:a14="http://schemas.microsoft.com/office/drawing/2010/main" Requires="a14">
      <xdr:twoCellAnchor editAs="oneCell">
        <xdr:from>
          <xdr:col>3</xdr:col>
          <xdr:colOff>76200</xdr:colOff>
          <xdr:row>44</xdr:row>
          <xdr:rowOff>19050</xdr:rowOff>
        </xdr:from>
        <xdr:to>
          <xdr:col>5</xdr:col>
          <xdr:colOff>38100</xdr:colOff>
          <xdr:row>44</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xdr:col>
      <xdr:colOff>571500</xdr:colOff>
      <xdr:row>20</xdr:row>
      <xdr:rowOff>114300</xdr:rowOff>
    </xdr:from>
    <xdr:to>
      <xdr:col>8</xdr:col>
      <xdr:colOff>276225</xdr:colOff>
      <xdr:row>22</xdr:row>
      <xdr:rowOff>47625</xdr:rowOff>
    </xdr:to>
    <xdr:sp macro="" textlink="">
      <xdr:nvSpPr>
        <xdr:cNvPr id="13" name="右矢印 12">
          <a:extLst>
            <a:ext uri="{FF2B5EF4-FFF2-40B4-BE49-F238E27FC236}">
              <a16:creationId xmlns:a16="http://schemas.microsoft.com/office/drawing/2014/main" id="{00000000-0008-0000-0300-00000D000000}"/>
            </a:ext>
          </a:extLst>
        </xdr:cNvPr>
        <xdr:cNvSpPr/>
      </xdr:nvSpPr>
      <xdr:spPr>
        <a:xfrm>
          <a:off x="2228850" y="3543300"/>
          <a:ext cx="3133725" cy="2762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561975</xdr:colOff>
      <xdr:row>14</xdr:row>
      <xdr:rowOff>47625</xdr:rowOff>
    </xdr:from>
    <xdr:to>
      <xdr:col>8</xdr:col>
      <xdr:colOff>266700</xdr:colOff>
      <xdr:row>15</xdr:row>
      <xdr:rowOff>152400</xdr:rowOff>
    </xdr:to>
    <xdr:sp macro="" textlink="">
      <xdr:nvSpPr>
        <xdr:cNvPr id="12" name="右矢印 11">
          <a:extLst>
            <a:ext uri="{FF2B5EF4-FFF2-40B4-BE49-F238E27FC236}">
              <a16:creationId xmlns:a16="http://schemas.microsoft.com/office/drawing/2014/main" id="{00000000-0008-0000-0300-00000C000000}"/>
            </a:ext>
          </a:extLst>
        </xdr:cNvPr>
        <xdr:cNvSpPr/>
      </xdr:nvSpPr>
      <xdr:spPr>
        <a:xfrm>
          <a:off x="2619375" y="2790825"/>
          <a:ext cx="3133725" cy="2762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0</xdr:row>
      <xdr:rowOff>161925</xdr:rowOff>
    </xdr:from>
    <xdr:to>
      <xdr:col>12</xdr:col>
      <xdr:colOff>676275</xdr:colOff>
      <xdr:row>2</xdr:row>
      <xdr:rowOff>228600</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685800" y="161925"/>
          <a:ext cx="8220075" cy="542925"/>
        </a:xfrm>
        <a:prstGeom prst="round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latin typeface="HGPｺﾞｼｯｸE" panose="020B0900000000000000" pitchFamily="50" charset="-128"/>
              <a:ea typeface="HGPｺﾞｼｯｸE" panose="020B0900000000000000" pitchFamily="50" charset="-128"/>
            </a:rPr>
            <a:t>管理組合代表者さまあて各種送付物の送付先指定について</a:t>
          </a:r>
        </a:p>
      </xdr:txBody>
    </xdr:sp>
    <xdr:clientData/>
  </xdr:twoCellAnchor>
  <xdr:twoCellAnchor>
    <xdr:from>
      <xdr:col>1</xdr:col>
      <xdr:colOff>161925</xdr:colOff>
      <xdr:row>6</xdr:row>
      <xdr:rowOff>57151</xdr:rowOff>
    </xdr:from>
    <xdr:to>
      <xdr:col>5</xdr:col>
      <xdr:colOff>561975</xdr:colOff>
      <xdr:row>8</xdr:row>
      <xdr:rowOff>38101</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47725" y="1085851"/>
          <a:ext cx="3143250" cy="323850"/>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latin typeface="HGPｺﾞｼｯｸE" panose="020B0900000000000000" pitchFamily="50" charset="-128"/>
              <a:ea typeface="HGPｺﾞｼｯｸE" panose="020B0900000000000000" pitchFamily="50" charset="-128"/>
            </a:rPr>
            <a:t>書類の送付先及び対象となる書類（イメージ）</a:t>
          </a:r>
        </a:p>
      </xdr:txBody>
    </xdr:sp>
    <xdr:clientData/>
  </xdr:twoCellAnchor>
  <xdr:twoCellAnchor>
    <xdr:from>
      <xdr:col>1</xdr:col>
      <xdr:colOff>228600</xdr:colOff>
      <xdr:row>9</xdr:row>
      <xdr:rowOff>57150</xdr:rowOff>
    </xdr:from>
    <xdr:to>
      <xdr:col>12</xdr:col>
      <xdr:colOff>361950</xdr:colOff>
      <xdr:row>25</xdr:row>
      <xdr:rowOff>57150</xdr:rowOff>
    </xdr:to>
    <xdr:sp macro="" textlink="">
      <xdr:nvSpPr>
        <xdr:cNvPr id="5" name="角丸四角形 4">
          <a:extLst>
            <a:ext uri="{FF2B5EF4-FFF2-40B4-BE49-F238E27FC236}">
              <a16:creationId xmlns:a16="http://schemas.microsoft.com/office/drawing/2014/main" id="{00000000-0008-0000-0300-000005000000}"/>
            </a:ext>
          </a:extLst>
        </xdr:cNvPr>
        <xdr:cNvSpPr/>
      </xdr:nvSpPr>
      <xdr:spPr>
        <a:xfrm>
          <a:off x="514350" y="1600200"/>
          <a:ext cx="7677150" cy="267652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9525</xdr:colOff>
      <xdr:row>8</xdr:row>
      <xdr:rowOff>133350</xdr:rowOff>
    </xdr:from>
    <xdr:to>
      <xdr:col>5</xdr:col>
      <xdr:colOff>514350</xdr:colOff>
      <xdr:row>9</xdr:row>
      <xdr:rowOff>161925</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1381125" y="1504950"/>
          <a:ext cx="2562225" cy="200025"/>
        </a:xfrm>
        <a:prstGeom prst="round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latin typeface="HGPｺﾞｼｯｸE" panose="020B0900000000000000" pitchFamily="50" charset="-128"/>
              <a:ea typeface="HGPｺﾞｼｯｸE" panose="020B0900000000000000" pitchFamily="50" charset="-128"/>
            </a:rPr>
            <a:t>【</a:t>
          </a:r>
          <a:r>
            <a:rPr kumimoji="1" lang="ja-JP" altLang="en-US" sz="1100">
              <a:latin typeface="HGPｺﾞｼｯｸE" panose="020B0900000000000000" pitchFamily="50" charset="-128"/>
              <a:ea typeface="HGPｺﾞｼｯｸE" panose="020B0900000000000000" pitchFamily="50" charset="-128"/>
            </a:rPr>
            <a:t>送付先指定をしていただいた場合</a:t>
          </a:r>
          <a:r>
            <a:rPr kumimoji="1" lang="en-US" altLang="ja-JP" sz="1100">
              <a:latin typeface="HGPｺﾞｼｯｸE" panose="020B0900000000000000" pitchFamily="50" charset="-128"/>
              <a:ea typeface="HGPｺﾞｼｯｸE" panose="020B0900000000000000" pitchFamily="50" charset="-128"/>
            </a:rPr>
            <a:t>】</a:t>
          </a:r>
          <a:endParaRPr kumimoji="1" lang="ja-JP" altLang="en-US" sz="1100">
            <a:latin typeface="HGPｺﾞｼｯｸE" panose="020B0900000000000000" pitchFamily="50" charset="-128"/>
            <a:ea typeface="HGPｺﾞｼｯｸE" panose="020B0900000000000000" pitchFamily="50" charset="-128"/>
          </a:endParaRPr>
        </a:p>
      </xdr:txBody>
    </xdr:sp>
    <xdr:clientData/>
  </xdr:twoCellAnchor>
  <xdr:twoCellAnchor>
    <xdr:from>
      <xdr:col>1</xdr:col>
      <xdr:colOff>600075</xdr:colOff>
      <xdr:row>11</xdr:row>
      <xdr:rowOff>19050</xdr:rowOff>
    </xdr:from>
    <xdr:to>
      <xdr:col>3</xdr:col>
      <xdr:colOff>447675</xdr:colOff>
      <xdr:row>18</xdr:row>
      <xdr:rowOff>142875</xdr:rowOff>
    </xdr:to>
    <xdr:sp macro="" textlink="">
      <xdr:nvSpPr>
        <xdr:cNvPr id="6" name="角丸四角形 5">
          <a:extLst>
            <a:ext uri="{FF2B5EF4-FFF2-40B4-BE49-F238E27FC236}">
              <a16:creationId xmlns:a16="http://schemas.microsoft.com/office/drawing/2014/main" id="{00000000-0008-0000-0300-000006000000}"/>
            </a:ext>
          </a:extLst>
        </xdr:cNvPr>
        <xdr:cNvSpPr/>
      </xdr:nvSpPr>
      <xdr:spPr>
        <a:xfrm>
          <a:off x="1285875" y="2247900"/>
          <a:ext cx="1219200" cy="132397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HGPｺﾞｼｯｸE" panose="020B0900000000000000" pitchFamily="50" charset="-128"/>
              <a:ea typeface="HGPｺﾞｼｯｸE" panose="020B0900000000000000" pitchFamily="50" charset="-128"/>
            </a:rPr>
            <a:t>機構</a:t>
          </a:r>
        </a:p>
      </xdr:txBody>
    </xdr:sp>
    <xdr:clientData/>
  </xdr:twoCellAnchor>
  <xdr:twoCellAnchor>
    <xdr:from>
      <xdr:col>1</xdr:col>
      <xdr:colOff>590549</xdr:colOff>
      <xdr:row>19</xdr:row>
      <xdr:rowOff>123825</xdr:rowOff>
    </xdr:from>
    <xdr:to>
      <xdr:col>3</xdr:col>
      <xdr:colOff>447674</xdr:colOff>
      <xdr:row>23</xdr:row>
      <xdr:rowOff>9525</xdr:rowOff>
    </xdr:to>
    <xdr:sp macro="" textlink="">
      <xdr:nvSpPr>
        <xdr:cNvPr id="7" name="角丸四角形 6">
          <a:extLst>
            <a:ext uri="{FF2B5EF4-FFF2-40B4-BE49-F238E27FC236}">
              <a16:creationId xmlns:a16="http://schemas.microsoft.com/office/drawing/2014/main" id="{00000000-0008-0000-0300-000007000000}"/>
            </a:ext>
          </a:extLst>
        </xdr:cNvPr>
        <xdr:cNvSpPr/>
      </xdr:nvSpPr>
      <xdr:spPr>
        <a:xfrm>
          <a:off x="876299" y="3381375"/>
          <a:ext cx="1228725" cy="67627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HGPｺﾞｼｯｸE" panose="020B0900000000000000" pitchFamily="50" charset="-128"/>
              <a:ea typeface="HGPｺﾞｼｯｸE" panose="020B0900000000000000" pitchFamily="50" charset="-128"/>
            </a:rPr>
            <a:t>みずほ銀行</a:t>
          </a:r>
          <a:endParaRPr kumimoji="1" lang="en-US" altLang="ja-JP" sz="1100">
            <a:solidFill>
              <a:schemeClr val="tx1"/>
            </a:solidFill>
            <a:latin typeface="HGPｺﾞｼｯｸE" panose="020B0900000000000000" pitchFamily="50" charset="-128"/>
            <a:ea typeface="HGPｺﾞｼｯｸE" panose="020B0900000000000000" pitchFamily="50" charset="-128"/>
          </a:endParaRPr>
        </a:p>
        <a:p>
          <a:pPr algn="ctr"/>
          <a:r>
            <a:rPr kumimoji="1" lang="ja-JP" altLang="en-US" sz="1100">
              <a:solidFill>
                <a:schemeClr val="tx1"/>
              </a:solidFill>
              <a:latin typeface="HGPｺﾞｼｯｸE" panose="020B0900000000000000" pitchFamily="50" charset="-128"/>
              <a:ea typeface="HGPｺﾞｼｯｸE" panose="020B0900000000000000" pitchFamily="50" charset="-128"/>
            </a:rPr>
            <a:t>（事務受託銀行）</a:t>
          </a:r>
        </a:p>
      </xdr:txBody>
    </xdr:sp>
    <xdr:clientData/>
  </xdr:twoCellAnchor>
  <xdr:twoCellAnchor>
    <xdr:from>
      <xdr:col>4</xdr:col>
      <xdr:colOff>85725</xdr:colOff>
      <xdr:row>10</xdr:row>
      <xdr:rowOff>38100</xdr:rowOff>
    </xdr:from>
    <xdr:to>
      <xdr:col>7</xdr:col>
      <xdr:colOff>552450</xdr:colOff>
      <xdr:row>20</xdr:row>
      <xdr:rowOff>19050</xdr:rowOff>
    </xdr:to>
    <xdr:sp macro="" textlink="">
      <xdr:nvSpPr>
        <xdr:cNvPr id="8" name="角丸四角形 7">
          <a:extLst>
            <a:ext uri="{FF2B5EF4-FFF2-40B4-BE49-F238E27FC236}">
              <a16:creationId xmlns:a16="http://schemas.microsoft.com/office/drawing/2014/main" id="{00000000-0008-0000-0300-000008000000}"/>
            </a:ext>
          </a:extLst>
        </xdr:cNvPr>
        <xdr:cNvSpPr/>
      </xdr:nvSpPr>
      <xdr:spPr>
        <a:xfrm>
          <a:off x="2428875" y="1752600"/>
          <a:ext cx="2524125" cy="1695450"/>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r>
            <a:rPr kumimoji="1" lang="ja-JP" altLang="en-US" sz="1000">
              <a:solidFill>
                <a:schemeClr val="tx1"/>
              </a:solidFill>
              <a:latin typeface="HGPｺﾞｼｯｸE" panose="020B0900000000000000" pitchFamily="50" charset="-128"/>
              <a:ea typeface="HGPｺﾞｼｯｸE" panose="020B0900000000000000" pitchFamily="50" charset="-128"/>
            </a:rPr>
            <a:t>・積立用書類</a:t>
          </a:r>
          <a:endParaRPr kumimoji="1" lang="en-US" altLang="ja-JP" sz="1000">
            <a:solidFill>
              <a:schemeClr val="tx1"/>
            </a:solidFill>
            <a:latin typeface="HGPｺﾞｼｯｸE" panose="020B0900000000000000" pitchFamily="50" charset="-128"/>
            <a:ea typeface="HGPｺﾞｼｯｸE" panose="020B0900000000000000" pitchFamily="50" charset="-128"/>
          </a:endParaRPr>
        </a:p>
        <a:p>
          <a:pPr algn="l"/>
          <a:r>
            <a:rPr kumimoji="1" lang="ja-JP" altLang="en-US" sz="1000">
              <a:solidFill>
                <a:schemeClr val="tx1"/>
              </a:solidFill>
              <a:latin typeface="HGPｺﾞｼｯｸE" panose="020B0900000000000000" pitchFamily="50" charset="-128"/>
              <a:ea typeface="HGPｺﾞｼｯｸE" panose="020B0900000000000000" pitchFamily="50" charset="-128"/>
            </a:rPr>
            <a:t>・受付番号及び登録内容のお知らせ</a:t>
          </a:r>
          <a:endParaRPr kumimoji="1" lang="en-US" altLang="ja-JP" sz="1000">
            <a:solidFill>
              <a:schemeClr val="tx1"/>
            </a:solidFill>
            <a:latin typeface="HGPｺﾞｼｯｸE" panose="020B0900000000000000" pitchFamily="50" charset="-128"/>
            <a:ea typeface="HGPｺﾞｼｯｸE" panose="020B0900000000000000" pitchFamily="50" charset="-128"/>
          </a:endParaRPr>
        </a:p>
        <a:p>
          <a:pPr algn="l"/>
          <a:r>
            <a:rPr kumimoji="1" lang="ja-JP" altLang="en-US" sz="1000">
              <a:solidFill>
                <a:schemeClr val="tx1"/>
              </a:solidFill>
              <a:latin typeface="HGPｺﾞｼｯｸE" panose="020B0900000000000000" pitchFamily="50" charset="-128"/>
              <a:ea typeface="HGPｺﾞｼｯｸE" panose="020B0900000000000000" pitchFamily="50" charset="-128"/>
            </a:rPr>
            <a:t>・発行通知書</a:t>
          </a:r>
          <a:endParaRPr kumimoji="1" lang="en-US" altLang="ja-JP" sz="1000">
            <a:solidFill>
              <a:schemeClr val="tx1"/>
            </a:solidFill>
            <a:latin typeface="HGPｺﾞｼｯｸE" panose="020B0900000000000000" pitchFamily="50" charset="-128"/>
            <a:ea typeface="HGPｺﾞｼｯｸE" panose="020B0900000000000000" pitchFamily="50" charset="-128"/>
          </a:endParaRPr>
        </a:p>
        <a:p>
          <a:pPr algn="l"/>
          <a:r>
            <a:rPr kumimoji="1" lang="ja-JP" altLang="en-US" sz="1000">
              <a:solidFill>
                <a:schemeClr val="tx1"/>
              </a:solidFill>
              <a:latin typeface="HGPｺﾞｼｯｸE" panose="020B0900000000000000" pitchFamily="50" charset="-128"/>
              <a:ea typeface="HGPｺﾞｼｯｸE" panose="020B0900000000000000" pitchFamily="50" charset="-128"/>
            </a:rPr>
            <a:t>・利払通知書</a:t>
          </a:r>
          <a:endParaRPr kumimoji="1" lang="en-US" altLang="ja-JP" sz="1000">
            <a:solidFill>
              <a:schemeClr val="tx1"/>
            </a:solidFill>
            <a:latin typeface="HGPｺﾞｼｯｸE" panose="020B0900000000000000" pitchFamily="50" charset="-128"/>
            <a:ea typeface="HGPｺﾞｼｯｸE" panose="020B0900000000000000" pitchFamily="50" charset="-128"/>
          </a:endParaRPr>
        </a:p>
        <a:p>
          <a:pPr algn="l"/>
          <a:r>
            <a:rPr kumimoji="1" lang="ja-JP" altLang="en-US" sz="1000">
              <a:solidFill>
                <a:schemeClr val="tx1"/>
              </a:solidFill>
              <a:latin typeface="HGPｺﾞｼｯｸE" panose="020B0900000000000000" pitchFamily="50" charset="-128"/>
              <a:ea typeface="HGPｺﾞｼｯｸE" panose="020B0900000000000000" pitchFamily="50" charset="-128"/>
            </a:rPr>
            <a:t>・残高証明書</a:t>
          </a:r>
          <a:endParaRPr kumimoji="1" lang="en-US" altLang="ja-JP" sz="1000">
            <a:solidFill>
              <a:schemeClr val="tx1"/>
            </a:solidFill>
            <a:latin typeface="HGPｺﾞｼｯｸE" panose="020B0900000000000000" pitchFamily="50" charset="-128"/>
            <a:ea typeface="HGPｺﾞｼｯｸE" panose="020B0900000000000000" pitchFamily="50" charset="-128"/>
          </a:endParaRPr>
        </a:p>
        <a:p>
          <a:pPr algn="l"/>
          <a:r>
            <a:rPr kumimoji="1" lang="ja-JP" altLang="en-US" sz="1000">
              <a:solidFill>
                <a:schemeClr val="tx1"/>
              </a:solidFill>
              <a:latin typeface="HGPｺﾞｼｯｸE" panose="020B0900000000000000" pitchFamily="50" charset="-128"/>
              <a:ea typeface="HGPｺﾞｼｯｸE" panose="020B0900000000000000" pitchFamily="50" charset="-128"/>
            </a:rPr>
            <a:t>・登録内容の変更手続完了のお知らせ</a:t>
          </a:r>
          <a:endParaRPr kumimoji="1" lang="en-US" altLang="ja-JP" sz="1000">
            <a:solidFill>
              <a:schemeClr val="tx1"/>
            </a:solidFill>
            <a:latin typeface="HGPｺﾞｼｯｸE" panose="020B0900000000000000" pitchFamily="50" charset="-128"/>
            <a:ea typeface="HGPｺﾞｼｯｸE" panose="020B0900000000000000" pitchFamily="50" charset="-128"/>
          </a:endParaRPr>
        </a:p>
        <a:p>
          <a:pPr algn="l"/>
          <a:r>
            <a:rPr kumimoji="1" lang="ja-JP" altLang="en-US" sz="1000">
              <a:solidFill>
                <a:schemeClr val="tx1"/>
              </a:solidFill>
              <a:latin typeface="HGPｺﾞｼｯｸE" panose="020B0900000000000000" pitchFamily="50" charset="-128"/>
              <a:ea typeface="HGPｺﾞｼｯｸE" panose="020B0900000000000000" pitchFamily="50" charset="-128"/>
            </a:rPr>
            <a:t>・満期償還金支払通知書</a:t>
          </a:r>
          <a:endParaRPr kumimoji="1" lang="en-US" altLang="ja-JP" sz="1000">
            <a:solidFill>
              <a:schemeClr val="tx1"/>
            </a:solidFill>
            <a:latin typeface="HGPｺﾞｼｯｸE" panose="020B0900000000000000" pitchFamily="50" charset="-128"/>
            <a:ea typeface="HGPｺﾞｼｯｸE" panose="020B0900000000000000" pitchFamily="50" charset="-128"/>
          </a:endParaRPr>
        </a:p>
        <a:p>
          <a:pPr algn="l"/>
          <a:r>
            <a:rPr kumimoji="1" lang="ja-JP" altLang="en-US" sz="1000">
              <a:solidFill>
                <a:schemeClr val="tx1"/>
              </a:solidFill>
              <a:latin typeface="HGPｺﾞｼｯｸE" panose="020B0900000000000000" pitchFamily="50" charset="-128"/>
              <a:ea typeface="HGPｺﾞｼｯｸE" panose="020B0900000000000000" pitchFamily="50" charset="-128"/>
            </a:rPr>
            <a:t>・認定状況に関する申出書*</a:t>
          </a:r>
        </a:p>
      </xdr:txBody>
    </xdr:sp>
    <xdr:clientData/>
  </xdr:twoCellAnchor>
  <xdr:twoCellAnchor>
    <xdr:from>
      <xdr:col>4</xdr:col>
      <xdr:colOff>85724</xdr:colOff>
      <xdr:row>20</xdr:row>
      <xdr:rowOff>76200</xdr:rowOff>
    </xdr:from>
    <xdr:to>
      <xdr:col>5</xdr:col>
      <xdr:colOff>628649</xdr:colOff>
      <xdr:row>22</xdr:row>
      <xdr:rowOff>76200</xdr:rowOff>
    </xdr:to>
    <xdr:sp macro="" textlink="">
      <xdr:nvSpPr>
        <xdr:cNvPr id="9" name="角丸四角形 8">
          <a:extLst>
            <a:ext uri="{FF2B5EF4-FFF2-40B4-BE49-F238E27FC236}">
              <a16:creationId xmlns:a16="http://schemas.microsoft.com/office/drawing/2014/main" id="{00000000-0008-0000-0300-000009000000}"/>
            </a:ext>
          </a:extLst>
        </xdr:cNvPr>
        <xdr:cNvSpPr/>
      </xdr:nvSpPr>
      <xdr:spPr>
        <a:xfrm>
          <a:off x="2428874" y="3505200"/>
          <a:ext cx="1228725" cy="342900"/>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tx1"/>
              </a:solidFill>
              <a:latin typeface="HGPｺﾞｼｯｸE" panose="020B0900000000000000" pitchFamily="50" charset="-128"/>
              <a:ea typeface="HGPｺﾞｼｯｸE" panose="020B0900000000000000" pitchFamily="50" charset="-128"/>
            </a:rPr>
            <a:t>買入計算書</a:t>
          </a:r>
        </a:p>
      </xdr:txBody>
    </xdr:sp>
    <xdr:clientData/>
  </xdr:twoCellAnchor>
  <xdr:twoCellAnchor>
    <xdr:from>
      <xdr:col>8</xdr:col>
      <xdr:colOff>295274</xdr:colOff>
      <xdr:row>11</xdr:row>
      <xdr:rowOff>0</xdr:rowOff>
    </xdr:from>
    <xdr:to>
      <xdr:col>9</xdr:col>
      <xdr:colOff>133349</xdr:colOff>
      <xdr:row>22</xdr:row>
      <xdr:rowOff>95250</xdr:rowOff>
    </xdr:to>
    <xdr:sp macro="" textlink="">
      <xdr:nvSpPr>
        <xdr:cNvPr id="10" name="角丸四角形 9">
          <a:extLst>
            <a:ext uri="{FF2B5EF4-FFF2-40B4-BE49-F238E27FC236}">
              <a16:creationId xmlns:a16="http://schemas.microsoft.com/office/drawing/2014/main" id="{00000000-0008-0000-0300-00000A000000}"/>
            </a:ext>
          </a:extLst>
        </xdr:cNvPr>
        <xdr:cNvSpPr/>
      </xdr:nvSpPr>
      <xdr:spPr>
        <a:xfrm>
          <a:off x="5781674" y="2228850"/>
          <a:ext cx="523875" cy="19812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solidFill>
              <a:latin typeface="HGPｺﾞｼｯｸE" panose="020B0900000000000000" pitchFamily="50" charset="-128"/>
              <a:ea typeface="HGPｺﾞｼｯｸE" panose="020B0900000000000000" pitchFamily="50" charset="-128"/>
            </a:rPr>
            <a:t>管理会社</a:t>
          </a:r>
          <a:endParaRPr kumimoji="1" lang="en-US" altLang="ja-JP" sz="1100">
            <a:solidFill>
              <a:schemeClr val="bg1"/>
            </a:solidFill>
            <a:latin typeface="HGPｺﾞｼｯｸE" panose="020B0900000000000000" pitchFamily="50" charset="-128"/>
            <a:ea typeface="HGPｺﾞｼｯｸE" panose="020B0900000000000000" pitchFamily="50" charset="-128"/>
          </a:endParaRPr>
        </a:p>
      </xdr:txBody>
    </xdr:sp>
    <xdr:clientData/>
  </xdr:twoCellAnchor>
  <xdr:twoCellAnchor>
    <xdr:from>
      <xdr:col>10</xdr:col>
      <xdr:colOff>276225</xdr:colOff>
      <xdr:row>10</xdr:row>
      <xdr:rowOff>142875</xdr:rowOff>
    </xdr:from>
    <xdr:to>
      <xdr:col>12</xdr:col>
      <xdr:colOff>123825</xdr:colOff>
      <xdr:row>22</xdr:row>
      <xdr:rowOff>123825</xdr:rowOff>
    </xdr:to>
    <xdr:sp macro="" textlink="">
      <xdr:nvSpPr>
        <xdr:cNvPr id="11" name="角丸四角形 10">
          <a:extLst>
            <a:ext uri="{FF2B5EF4-FFF2-40B4-BE49-F238E27FC236}">
              <a16:creationId xmlns:a16="http://schemas.microsoft.com/office/drawing/2014/main" id="{00000000-0008-0000-0300-00000B000000}"/>
            </a:ext>
          </a:extLst>
        </xdr:cNvPr>
        <xdr:cNvSpPr/>
      </xdr:nvSpPr>
      <xdr:spPr>
        <a:xfrm>
          <a:off x="7134225" y="2200275"/>
          <a:ext cx="1219200" cy="2038350"/>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HGPｺﾞｼｯｸE" panose="020B0900000000000000" pitchFamily="50" charset="-128"/>
              <a:ea typeface="HGPｺﾞｼｯｸE" panose="020B0900000000000000" pitchFamily="50" charset="-128"/>
            </a:rPr>
            <a:t>管理組合の</a:t>
          </a:r>
          <a:endParaRPr kumimoji="1" lang="en-US" altLang="ja-JP" sz="1100">
            <a:solidFill>
              <a:schemeClr val="tx1"/>
            </a:solidFill>
            <a:latin typeface="HGPｺﾞｼｯｸE" panose="020B0900000000000000" pitchFamily="50" charset="-128"/>
            <a:ea typeface="HGPｺﾞｼｯｸE" panose="020B0900000000000000" pitchFamily="50" charset="-128"/>
          </a:endParaRPr>
        </a:p>
        <a:p>
          <a:pPr algn="ctr"/>
          <a:r>
            <a:rPr kumimoji="1" lang="ja-JP" altLang="en-US" sz="1100">
              <a:solidFill>
                <a:schemeClr val="tx1"/>
              </a:solidFill>
              <a:latin typeface="HGPｺﾞｼｯｸE" panose="020B0900000000000000" pitchFamily="50" charset="-128"/>
              <a:ea typeface="HGPｺﾞｼｯｸE" panose="020B0900000000000000" pitchFamily="50" charset="-128"/>
            </a:rPr>
            <a:t>代表者</a:t>
          </a:r>
        </a:p>
      </xdr:txBody>
    </xdr:sp>
    <xdr:clientData/>
  </xdr:twoCellAnchor>
  <xdr:twoCellAnchor>
    <xdr:from>
      <xdr:col>9</xdr:col>
      <xdr:colOff>200025</xdr:colOff>
      <xdr:row>16</xdr:row>
      <xdr:rowOff>38100</xdr:rowOff>
    </xdr:from>
    <xdr:to>
      <xdr:col>10</xdr:col>
      <xdr:colOff>209550</xdr:colOff>
      <xdr:row>17</xdr:row>
      <xdr:rowOff>133350</xdr:rowOff>
    </xdr:to>
    <xdr:sp macro="" textlink="">
      <xdr:nvSpPr>
        <xdr:cNvPr id="14" name="左右矢印 13">
          <a:extLst>
            <a:ext uri="{FF2B5EF4-FFF2-40B4-BE49-F238E27FC236}">
              <a16:creationId xmlns:a16="http://schemas.microsoft.com/office/drawing/2014/main" id="{00000000-0008-0000-0300-00000E000000}"/>
            </a:ext>
          </a:extLst>
        </xdr:cNvPr>
        <xdr:cNvSpPr/>
      </xdr:nvSpPr>
      <xdr:spPr>
        <a:xfrm>
          <a:off x="6372225" y="3124200"/>
          <a:ext cx="695325" cy="266700"/>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142874</xdr:colOff>
      <xdr:row>29</xdr:row>
      <xdr:rowOff>19051</xdr:rowOff>
    </xdr:from>
    <xdr:to>
      <xdr:col>7</xdr:col>
      <xdr:colOff>180975</xdr:colOff>
      <xdr:row>31</xdr:row>
      <xdr:rowOff>1</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28674" y="4648201"/>
          <a:ext cx="4152901" cy="323850"/>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a:latin typeface="HGPｺﾞｼｯｸE" panose="020B0900000000000000" pitchFamily="50" charset="-128"/>
              <a:ea typeface="HGPｺﾞｼｯｸE" panose="020B0900000000000000" pitchFamily="50" charset="-128"/>
            </a:rPr>
            <a:t>《</a:t>
          </a:r>
          <a:r>
            <a:rPr kumimoji="1" lang="ja-JP" altLang="en-US" sz="1200">
              <a:latin typeface="HGPｺﾞｼｯｸE" panose="020B0900000000000000" pitchFamily="50" charset="-128"/>
              <a:ea typeface="HGPｺﾞｼｯｸE" panose="020B0900000000000000" pitchFamily="50" charset="-128"/>
            </a:rPr>
            <a:t>重要</a:t>
          </a:r>
          <a:r>
            <a:rPr kumimoji="1" lang="en-US" altLang="ja-JP" sz="1200">
              <a:latin typeface="HGPｺﾞｼｯｸE" panose="020B0900000000000000" pitchFamily="50" charset="-128"/>
              <a:ea typeface="HGPｺﾞｼｯｸE" panose="020B0900000000000000" pitchFamily="50" charset="-128"/>
            </a:rPr>
            <a:t>》</a:t>
          </a:r>
          <a:r>
            <a:rPr kumimoji="1" lang="ja-JP" altLang="en-US" sz="1200">
              <a:latin typeface="HGPｺﾞｼｯｸE" panose="020B0900000000000000" pitchFamily="50" charset="-128"/>
              <a:ea typeface="HGPｺﾞｼｯｸE" panose="020B0900000000000000" pitchFamily="50" charset="-128"/>
            </a:rPr>
            <a:t>送付先指定に当たってのお願い及び留意事項</a:t>
          </a:r>
        </a:p>
      </xdr:txBody>
    </xdr:sp>
    <xdr:clientData/>
  </xdr:twoCellAnchor>
  <xdr:twoCellAnchor>
    <xdr:from>
      <xdr:col>1</xdr:col>
      <xdr:colOff>142874</xdr:colOff>
      <xdr:row>50</xdr:row>
      <xdr:rowOff>142875</xdr:rowOff>
    </xdr:from>
    <xdr:to>
      <xdr:col>3</xdr:col>
      <xdr:colOff>485775</xdr:colOff>
      <xdr:row>52</xdr:row>
      <xdr:rowOff>95251</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428624" y="8801100"/>
          <a:ext cx="1714501" cy="323851"/>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a:latin typeface="HGPｺﾞｼｯｸE" panose="020B0900000000000000" pitchFamily="50" charset="-128"/>
              <a:ea typeface="HGPｺﾞｼｯｸE" panose="020B0900000000000000" pitchFamily="50" charset="-128"/>
            </a:rPr>
            <a:t>《</a:t>
          </a:r>
          <a:r>
            <a:rPr kumimoji="1" lang="ja-JP" altLang="en-US" sz="1200">
              <a:latin typeface="HGPｺﾞｼｯｸE" panose="020B0900000000000000" pitchFamily="50" charset="-128"/>
              <a:ea typeface="HGPｺﾞｼｯｸE" panose="020B0900000000000000" pitchFamily="50" charset="-128"/>
            </a:rPr>
            <a:t>重要</a:t>
          </a:r>
          <a:r>
            <a:rPr kumimoji="1" lang="en-US" altLang="ja-JP" sz="1200">
              <a:latin typeface="HGPｺﾞｼｯｸE" panose="020B0900000000000000" pitchFamily="50" charset="-128"/>
              <a:ea typeface="HGPｺﾞｼｯｸE" panose="020B0900000000000000" pitchFamily="50" charset="-128"/>
            </a:rPr>
            <a:t>》</a:t>
          </a:r>
          <a:r>
            <a:rPr kumimoji="1" lang="ja-JP" altLang="en-US" sz="1200">
              <a:latin typeface="HGPｺﾞｼｯｸE" panose="020B0900000000000000" pitchFamily="50" charset="-128"/>
              <a:ea typeface="HGPｺﾞｼｯｸE" panose="020B0900000000000000" pitchFamily="50" charset="-128"/>
            </a:rPr>
            <a:t>承認事項</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28575</xdr:colOff>
          <xdr:row>0</xdr:row>
          <xdr:rowOff>76200</xdr:rowOff>
        </xdr:from>
        <xdr:to>
          <xdr:col>35</xdr:col>
          <xdr:colOff>190500</xdr:colOff>
          <xdr:row>4</xdr:row>
          <xdr:rowOff>133350</xdr:rowOff>
        </xdr:to>
        <xdr:sp macro="" textlink="">
          <xdr:nvSpPr>
            <xdr:cNvPr id="11266" name="Object 2" hidden="1">
              <a:extLst>
                <a:ext uri="{63B3BB69-23CF-44E3-9099-C40C66FF867C}">
                  <a14:compatExt spid="_x0000_s11266"/>
                </a:ext>
                <a:ext uri="{FF2B5EF4-FFF2-40B4-BE49-F238E27FC236}">
                  <a16:creationId xmlns:a16="http://schemas.microsoft.com/office/drawing/2014/main" id="{00000000-0008-0000-0400-0000022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15</xdr:col>
          <xdr:colOff>171450</xdr:colOff>
          <xdr:row>55</xdr:row>
          <xdr:rowOff>66675</xdr:rowOff>
        </xdr:from>
        <xdr:to>
          <xdr:col>16</xdr:col>
          <xdr:colOff>104775</xdr:colOff>
          <xdr:row>55</xdr:row>
          <xdr:rowOff>219075</xdr:rowOff>
        </xdr:to>
        <xdr:sp macro="" textlink="">
          <xdr:nvSpPr>
            <xdr:cNvPr id="19457" name="CheckBox1" hidden="1">
              <a:extLst>
                <a:ext uri="{63B3BB69-23CF-44E3-9099-C40C66FF867C}">
                  <a14:compatExt spid="_x0000_s19457"/>
                </a:ext>
                <a:ext uri="{FF2B5EF4-FFF2-40B4-BE49-F238E27FC236}">
                  <a16:creationId xmlns:a16="http://schemas.microsoft.com/office/drawing/2014/main" id="{00000000-0008-0000-0500-000001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14</xdr:col>
      <xdr:colOff>57150</xdr:colOff>
      <xdr:row>0</xdr:row>
      <xdr:rowOff>104775</xdr:rowOff>
    </xdr:from>
    <xdr:to>
      <xdr:col>40</xdr:col>
      <xdr:colOff>19050</xdr:colOff>
      <xdr:row>4</xdr:row>
      <xdr:rowOff>76200</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3276600" y="104775"/>
          <a:ext cx="5905500" cy="657225"/>
        </a:xfrm>
        <a:prstGeom prst="roundRect">
          <a:avLst/>
        </a:prstGeom>
        <a:noFill/>
        <a:ln w="22225">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32</xdr:col>
          <xdr:colOff>219075</xdr:colOff>
          <xdr:row>95</xdr:row>
          <xdr:rowOff>104775</xdr:rowOff>
        </xdr:from>
        <xdr:to>
          <xdr:col>36</xdr:col>
          <xdr:colOff>19050</xdr:colOff>
          <xdr:row>96</xdr:row>
          <xdr:rowOff>114300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5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19050</xdr:colOff>
      <xdr:row>98</xdr:row>
      <xdr:rowOff>257175</xdr:rowOff>
    </xdr:from>
    <xdr:to>
      <xdr:col>35</xdr:col>
      <xdr:colOff>175859</xdr:colOff>
      <xdr:row>102</xdr:row>
      <xdr:rowOff>9525</xdr:rowOff>
    </xdr:to>
    <xdr:sp macro="" textlink="">
      <xdr:nvSpPr>
        <xdr:cNvPr id="13" name="角丸四角形 12">
          <a:extLst>
            <a:ext uri="{FF2B5EF4-FFF2-40B4-BE49-F238E27FC236}">
              <a16:creationId xmlns:a16="http://schemas.microsoft.com/office/drawing/2014/main" id="{00000000-0008-0000-0500-00000D000000}"/>
            </a:ext>
          </a:extLst>
        </xdr:cNvPr>
        <xdr:cNvSpPr/>
      </xdr:nvSpPr>
      <xdr:spPr>
        <a:xfrm>
          <a:off x="266700" y="23536275"/>
          <a:ext cx="8824559" cy="819150"/>
        </a:xfrm>
        <a:prstGeom prst="roundRect">
          <a:avLst>
            <a:gd name="adj" fmla="val 6463"/>
          </a:avLst>
        </a:prstGeom>
        <a:solidFill>
          <a:srgbClr val="CCFFFF"/>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numCol="1" spcCol="180000" rtlCol="0" anchor="b" anchorCtr="0"/>
        <a:lstStyle/>
        <a:p>
          <a:pPr algn="l">
            <a:lnSpc>
              <a:spcPts val="1500"/>
            </a:lnSpc>
          </a:pPr>
          <a:r>
            <a:rPr kumimoji="1" lang="ja-JP" altLang="en-US" sz="1600" kern="400" baseline="0">
              <a:solidFill>
                <a:sysClr val="windowText" lastClr="000000"/>
              </a:solidFill>
              <a:latin typeface="メイリオ" panose="020B0604030504040204" pitchFamily="50" charset="-128"/>
              <a:ea typeface="メイリオ" panose="020B0604030504040204" pitchFamily="50" charset="-128"/>
            </a:rPr>
            <a:t>　すべての項目への入力が完了しましたら、入力漏れ等がないか、ご確認いただいた上で、</a:t>
          </a:r>
          <a:endParaRPr kumimoji="1" lang="en-US" altLang="ja-JP" sz="1600" kern="400" baseline="0">
            <a:solidFill>
              <a:sysClr val="windowText" lastClr="000000"/>
            </a:solidFill>
            <a:latin typeface="メイリオ" panose="020B0604030504040204" pitchFamily="50" charset="-128"/>
            <a:ea typeface="メイリオ" panose="020B0604030504040204" pitchFamily="50" charset="-128"/>
          </a:endParaRPr>
        </a:p>
        <a:p>
          <a:pPr algn="l">
            <a:lnSpc>
              <a:spcPts val="1500"/>
            </a:lnSpc>
          </a:pPr>
          <a:endParaRPr kumimoji="1" lang="en-US" altLang="ja-JP" sz="1600" kern="400" baseline="0">
            <a:solidFill>
              <a:sysClr val="windowText" lastClr="000000"/>
            </a:solidFill>
            <a:latin typeface="メイリオ" panose="020B0604030504040204" pitchFamily="50" charset="-128"/>
            <a:ea typeface="メイリオ" panose="020B0604030504040204" pitchFamily="50" charset="-128"/>
          </a:endParaRPr>
        </a:p>
        <a:p>
          <a:pPr algn="l">
            <a:lnSpc>
              <a:spcPts val="1500"/>
            </a:lnSpc>
          </a:pPr>
          <a:r>
            <a:rPr kumimoji="1" lang="ja-JP" altLang="en-US" sz="1600" kern="400" baseline="0">
              <a:solidFill>
                <a:sysClr val="windowText" lastClr="000000"/>
              </a:solidFill>
              <a:latin typeface="メイリオ" panose="020B0604030504040204" pitchFamily="50" charset="-128"/>
              <a:ea typeface="メイリオ" panose="020B0604030504040204" pitchFamily="50" charset="-128"/>
            </a:rPr>
            <a:t>「出力シート」を選択して、印刷をお願いします。</a:t>
          </a:r>
          <a:endParaRPr kumimoji="1" lang="ja-JP" altLang="en-US" sz="1600" kern="400" baseline="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3</xdr:row>
      <xdr:rowOff>0</xdr:rowOff>
    </xdr:from>
    <xdr:to>
      <xdr:col>18</xdr:col>
      <xdr:colOff>638854</xdr:colOff>
      <xdr:row>33</xdr:row>
      <xdr:rowOff>131271</xdr:rowOff>
    </xdr:to>
    <xdr:sp macro="" textlink="">
      <xdr:nvSpPr>
        <xdr:cNvPr id="2" name="角丸四角形 1">
          <a:extLst>
            <a:ext uri="{FF2B5EF4-FFF2-40B4-BE49-F238E27FC236}">
              <a16:creationId xmlns:a16="http://schemas.microsoft.com/office/drawing/2014/main" id="{00000000-0008-0000-0900-000002000000}"/>
            </a:ext>
          </a:extLst>
        </xdr:cNvPr>
        <xdr:cNvSpPr/>
      </xdr:nvSpPr>
      <xdr:spPr>
        <a:xfrm>
          <a:off x="4114800" y="514350"/>
          <a:ext cx="8868454" cy="5274771"/>
        </a:xfrm>
        <a:prstGeom prst="roundRect">
          <a:avLst>
            <a:gd name="adj" fmla="val 6638"/>
          </a:avLst>
        </a:prstGeom>
        <a:solidFill>
          <a:schemeClr val="bg1">
            <a:lumMod val="6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t>（入力例シートにあったもの。</a:t>
          </a:r>
          <a:r>
            <a:rPr kumimoji="1" lang="en-US" altLang="ja-JP" sz="1400" b="1"/>
            <a:t>2024.3</a:t>
          </a:r>
          <a:r>
            <a:rPr kumimoji="1" lang="ja-JP" altLang="en-US" sz="1400" b="1"/>
            <a:t>移動）</a:t>
          </a:r>
          <a:endParaRPr kumimoji="1" lang="en-US" altLang="ja-JP" sz="1400" b="1"/>
        </a:p>
        <a:p>
          <a:pPr algn="l"/>
          <a:endParaRPr kumimoji="1" lang="en-US" altLang="ja-JP" sz="1400" b="1"/>
        </a:p>
        <a:p>
          <a:pPr algn="l"/>
          <a:r>
            <a:rPr kumimoji="1" lang="en-US" altLang="ja-JP" sz="1400" b="1"/>
            <a:t>【</a:t>
          </a:r>
          <a:r>
            <a:rPr kumimoji="1" lang="ja-JP" altLang="en-US" sz="1400" b="1"/>
            <a:t>修正箇所</a:t>
          </a:r>
          <a:r>
            <a:rPr kumimoji="1" lang="en-US" altLang="ja-JP" sz="1400" b="1"/>
            <a:t>】</a:t>
          </a:r>
        </a:p>
        <a:p>
          <a:r>
            <a:rPr kumimoji="1" lang="ja-JP" altLang="ja-JP" sz="1400" b="1">
              <a:solidFill>
                <a:schemeClr val="lt1"/>
              </a:solidFill>
              <a:effectLst/>
              <a:latin typeface="+mn-lt"/>
              <a:ea typeface="+mn-ea"/>
              <a:cs typeface="+mn-cs"/>
            </a:rPr>
            <a:t>・所定封筒か任意封筒かの選択欄を設け、それに応じて宛先兼チェックリストを出力</a:t>
          </a:r>
          <a:endParaRPr lang="ja-JP" altLang="ja-JP" sz="1400">
            <a:effectLst/>
          </a:endParaRPr>
        </a:p>
        <a:p>
          <a:r>
            <a:rPr kumimoji="1" lang="en-US" altLang="ja-JP" sz="1400" b="1">
              <a:solidFill>
                <a:schemeClr val="lt1"/>
              </a:solidFill>
              <a:effectLst/>
              <a:latin typeface="+mn-lt"/>
              <a:ea typeface="+mn-ea"/>
              <a:cs typeface="+mn-cs"/>
            </a:rPr>
            <a:t>   </a:t>
          </a:r>
          <a:r>
            <a:rPr kumimoji="1" lang="ja-JP" altLang="ja-JP" sz="1400" b="1">
              <a:solidFill>
                <a:schemeClr val="lt1"/>
              </a:solidFill>
              <a:effectLst/>
              <a:latin typeface="+mn-lt"/>
              <a:ea typeface="+mn-ea"/>
              <a:cs typeface="+mn-cs"/>
            </a:rPr>
            <a:t>（補足）入力シートからの自動参照（組合名称以外）はしない（申込書に記載される連絡先と封</a:t>
          </a:r>
          <a:endParaRPr lang="ja-JP" altLang="ja-JP" sz="1400">
            <a:effectLst/>
          </a:endParaRPr>
        </a:p>
        <a:p>
          <a:r>
            <a:rPr kumimoji="1" lang="ja-JP" altLang="ja-JP" sz="1400" b="1">
              <a:solidFill>
                <a:schemeClr val="lt1"/>
              </a:solidFill>
              <a:effectLst/>
              <a:latin typeface="+mn-lt"/>
              <a:ea typeface="+mn-ea"/>
              <a:cs typeface="+mn-cs"/>
            </a:rPr>
            <a:t>　　　筒に記載する連絡先が異なるケースがあるため（申込書→本部の会計部、封筒→フロント））。</a:t>
          </a:r>
          <a:endParaRPr lang="ja-JP" altLang="ja-JP" sz="1400">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400" b="1">
              <a:solidFill>
                <a:schemeClr val="lt1"/>
              </a:solidFill>
              <a:effectLst/>
              <a:latin typeface="+mn-lt"/>
              <a:ea typeface="+mn-ea"/>
              <a:cs typeface="+mn-cs"/>
            </a:rPr>
            <a:t>・申込書の印刷部数を３部→２部に変更</a:t>
          </a:r>
          <a:endParaRPr lang="ja-JP" altLang="ja-JP" sz="1400">
            <a:effectLst/>
          </a:endParaRPr>
        </a:p>
        <a:p>
          <a:pPr eaLnBrk="1" fontAlgn="auto" latinLnBrk="0" hangingPunct="1"/>
          <a:r>
            <a:rPr lang="ja-JP" altLang="ja-JP" sz="1400" b="1">
              <a:solidFill>
                <a:schemeClr val="lt1"/>
              </a:solidFill>
              <a:effectLst/>
              <a:latin typeface="+mn-lt"/>
              <a:ea typeface="+mn-ea"/>
              <a:cs typeface="+mn-cs"/>
            </a:rPr>
            <a:t>・残高証明書の送付希望月への入力間違いが多いため、決算月を入力する方法に変更</a:t>
          </a:r>
          <a:endParaRPr lang="ja-JP" altLang="ja-JP" sz="1400">
            <a:effectLst/>
          </a:endParaRPr>
        </a:p>
        <a:p>
          <a:pPr eaLnBrk="1" fontAlgn="auto" latinLnBrk="0" hangingPunct="1"/>
          <a:r>
            <a:rPr lang="ja-JP" altLang="ja-JP" sz="1400" b="1">
              <a:solidFill>
                <a:schemeClr val="lt1"/>
              </a:solidFill>
              <a:effectLst/>
              <a:latin typeface="+mn-lt"/>
              <a:ea typeface="+mn-ea"/>
              <a:cs typeface="+mn-cs"/>
            </a:rPr>
            <a:t>・管理会社名等の文字数制限を明記</a:t>
          </a:r>
          <a:endParaRPr lang="ja-JP" altLang="ja-JP" sz="1400">
            <a:effectLst/>
          </a:endParaRPr>
        </a:p>
        <a:p>
          <a:r>
            <a:rPr kumimoji="1" lang="ja-JP" altLang="ja-JP" sz="1400" b="1">
              <a:solidFill>
                <a:schemeClr val="lt1"/>
              </a:solidFill>
              <a:effectLst/>
              <a:latin typeface="+mn-lt"/>
              <a:ea typeface="+mn-ea"/>
              <a:cs typeface="+mn-cs"/>
            </a:rPr>
            <a:t>・送付先指定依頼の選択肢欄の工夫（既存積立先への対応）</a:t>
          </a:r>
          <a:endParaRPr lang="ja-JP" altLang="ja-JP" sz="1400">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400" b="1">
              <a:solidFill>
                <a:schemeClr val="lt1"/>
              </a:solidFill>
              <a:effectLst/>
              <a:latin typeface="+mn-lt"/>
              <a:ea typeface="+mn-ea"/>
              <a:cs typeface="+mn-cs"/>
            </a:rPr>
            <a:t>・管理組合名称欄に、管理規約上の正式名称を入力するよう注意喚起メッセージを表示</a:t>
          </a:r>
          <a:endParaRPr lang="ja-JP" altLang="ja-JP" sz="1400">
            <a:effectLst/>
          </a:endParaRPr>
        </a:p>
        <a:p>
          <a:pPr algn="l"/>
          <a:r>
            <a:rPr kumimoji="1" lang="ja-JP" altLang="en-US" sz="1400" b="1"/>
            <a:t>・市、区、郡のプルダウン選択をやめる</a:t>
          </a:r>
          <a:endParaRPr kumimoji="1" lang="en-US" altLang="ja-JP" sz="14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lt1"/>
              </a:solidFill>
              <a:effectLst/>
              <a:latin typeface="+mn-lt"/>
              <a:ea typeface="+mn-ea"/>
              <a:cs typeface="+mn-cs"/>
            </a:rPr>
            <a:t>・アンケート</a:t>
          </a:r>
          <a:r>
            <a:rPr kumimoji="1" lang="ja-JP" altLang="en-US" sz="1400" b="1">
              <a:solidFill>
                <a:schemeClr val="lt1"/>
              </a:solidFill>
              <a:effectLst/>
              <a:latin typeface="+mn-lt"/>
              <a:ea typeface="+mn-ea"/>
              <a:cs typeface="+mn-cs"/>
            </a:rPr>
            <a:t>「</a:t>
          </a:r>
          <a:r>
            <a:rPr kumimoji="1" lang="ja-JP" altLang="ja-JP" sz="1400" b="1">
              <a:solidFill>
                <a:schemeClr val="lt1"/>
              </a:solidFill>
              <a:effectLst/>
              <a:latin typeface="+mn-lt"/>
              <a:ea typeface="+mn-ea"/>
              <a:cs typeface="+mn-cs"/>
            </a:rPr>
            <a:t>中途解約予定時期</a:t>
          </a:r>
          <a:r>
            <a:rPr kumimoji="1" lang="ja-JP" altLang="en-US" sz="1400" b="1">
              <a:solidFill>
                <a:schemeClr val="lt1"/>
              </a:solidFill>
              <a:effectLst/>
              <a:latin typeface="+mn-lt"/>
              <a:ea typeface="+mn-ea"/>
              <a:cs typeface="+mn-cs"/>
            </a:rPr>
            <a:t>」を「</a:t>
          </a:r>
          <a:r>
            <a:rPr kumimoji="1" lang="ja-JP" altLang="ja-JP" sz="1400" b="1">
              <a:solidFill>
                <a:schemeClr val="lt1"/>
              </a:solidFill>
              <a:effectLst/>
              <a:latin typeface="+mn-lt"/>
              <a:ea typeface="+mn-ea"/>
              <a:cs typeface="+mn-cs"/>
            </a:rPr>
            <a:t>次回大規模修繕予定時期</a:t>
          </a:r>
          <a:r>
            <a:rPr kumimoji="1" lang="ja-JP" altLang="en-US" sz="1400" b="1">
              <a:solidFill>
                <a:schemeClr val="lt1"/>
              </a:solidFill>
              <a:effectLst/>
              <a:latin typeface="+mn-lt"/>
              <a:ea typeface="+mn-ea"/>
              <a:cs typeface="+mn-cs"/>
            </a:rPr>
            <a:t>」</a:t>
          </a:r>
          <a:r>
            <a:rPr kumimoji="1" lang="ja-JP" altLang="ja-JP" sz="1400" b="1">
              <a:solidFill>
                <a:schemeClr val="lt1"/>
              </a:solidFill>
              <a:effectLst/>
              <a:latin typeface="+mn-lt"/>
              <a:ea typeface="+mn-ea"/>
              <a:cs typeface="+mn-cs"/>
            </a:rPr>
            <a:t>に変更</a:t>
          </a:r>
          <a:endParaRPr kumimoji="1" lang="en-US" altLang="ja-JP" sz="14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b="1">
              <a:effectLst/>
            </a:rPr>
            <a:t>・アンケート「情報の入手先」の選択肢から「駅構内のポスター」を削除</a:t>
          </a:r>
          <a:endParaRPr lang="en-US" altLang="ja-JP" sz="1400" b="1">
            <a:effectLst/>
          </a:endParaRPr>
        </a:p>
        <a:p>
          <a:r>
            <a:rPr lang="ja-JP" altLang="en-US" sz="1400" b="1">
              <a:effectLst/>
            </a:rPr>
            <a:t>・アンケート「長期修繕計画期間」の選択肢を「</a:t>
          </a:r>
          <a:r>
            <a:rPr lang="en-US" altLang="ja-JP" sz="1400" b="1">
              <a:effectLst/>
            </a:rPr>
            <a:t>30</a:t>
          </a:r>
          <a:r>
            <a:rPr lang="ja-JP" altLang="en-US" sz="1400" b="1">
              <a:effectLst/>
            </a:rPr>
            <a:t>年未満</a:t>
          </a:r>
          <a:r>
            <a:rPr lang="en-US" altLang="ja-JP" sz="1400" b="1">
              <a:effectLst/>
            </a:rPr>
            <a:t>/30</a:t>
          </a:r>
          <a:r>
            <a:rPr lang="ja-JP" altLang="en-US" sz="1400" b="1">
              <a:effectLst/>
            </a:rPr>
            <a:t>年以上」に変更</a:t>
          </a:r>
          <a:endParaRPr lang="en-US" altLang="ja-JP" sz="1400" b="1">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400" b="1">
            <a:effectLst/>
          </a:endParaRPr>
        </a:p>
        <a:p>
          <a:pPr algn="l"/>
          <a:r>
            <a:rPr kumimoji="1" lang="en-US" altLang="ja-JP" sz="1400" b="1"/>
            <a:t>【</a:t>
          </a:r>
          <a:r>
            <a:rPr kumimoji="1" lang="ja-JP" altLang="en-US" sz="1400" b="1"/>
            <a:t>対応しない</a:t>
          </a:r>
          <a:r>
            <a:rPr kumimoji="1" lang="en-US" altLang="ja-JP" sz="1400" b="1"/>
            <a:t>】</a:t>
          </a:r>
          <a:r>
            <a:rPr kumimoji="1" lang="ja-JP" altLang="en-US" sz="1400" b="1"/>
            <a:t>・第三者管理方式の場合の留意点を記載する（→取扱ルールを明記するのは時期尚早）</a:t>
          </a:r>
          <a:endParaRPr kumimoji="1" lang="en-US" altLang="ja-JP" sz="1400" b="1"/>
        </a:p>
        <a:p>
          <a:pPr algn="l"/>
          <a:r>
            <a:rPr kumimoji="1" lang="ja-JP" altLang="en-US" sz="1400" b="1"/>
            <a:t>　　　　　　　・郵便番号（</a:t>
          </a:r>
          <a:r>
            <a:rPr kumimoji="1" lang="en-US" altLang="ja-JP" sz="1400" b="1"/>
            <a:t>7</a:t>
          </a:r>
          <a:r>
            <a:rPr kumimoji="1" lang="ja-JP" altLang="en-US" sz="1400" b="1"/>
            <a:t>桁）からの住所自動入力（→ファイルの容量が膨れあがる）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2.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1.xml"/><Relationship Id="rId5" Type="http://schemas.openxmlformats.org/officeDocument/2006/relationships/image" Target="../media/image1.emf"/><Relationship Id="rId4" Type="http://schemas.openxmlformats.org/officeDocument/2006/relationships/control" Target="../activeX/activeX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image" Target="../media/image2.emf"/><Relationship Id="rId4" Type="http://schemas.openxmlformats.org/officeDocument/2006/relationships/package" Target="../embeddings/Microsoft_Excel_Worksheet.xlsx"/></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omments" Target="../comments2.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4.xml"/><Relationship Id="rId5" Type="http://schemas.openxmlformats.org/officeDocument/2006/relationships/image" Target="../media/image1.emf"/><Relationship Id="rId4" Type="http://schemas.openxmlformats.org/officeDocument/2006/relationships/control" Target="../activeX/activeX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FF00"/>
    <pageSetUpPr fitToPage="1"/>
  </sheetPr>
  <dimension ref="A1:CN137"/>
  <sheetViews>
    <sheetView showGridLines="0" tabSelected="1" view="pageBreakPreview" zoomScaleNormal="100" zoomScaleSheetLayoutView="100" workbookViewId="0"/>
  </sheetViews>
  <sheetFormatPr defaultRowHeight="13.5"/>
  <cols>
    <col min="1" max="1" width="3.25" style="1" customWidth="1"/>
    <col min="2" max="114" width="3" style="1" customWidth="1"/>
    <col min="115" max="16384" width="9" style="1"/>
  </cols>
  <sheetData>
    <row r="1" spans="1:92">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68">
        <v>0</v>
      </c>
      <c r="BM1" s="3"/>
      <c r="BN1" s="3"/>
      <c r="BO1" s="3"/>
      <c r="BP1" s="3"/>
      <c r="BQ1" s="3"/>
      <c r="BR1" s="3"/>
      <c r="BS1" s="3"/>
      <c r="BT1" s="3"/>
      <c r="BU1" s="3"/>
      <c r="BV1" s="3"/>
      <c r="BW1" s="3"/>
      <c r="BX1" s="3"/>
      <c r="BY1" s="3"/>
      <c r="BZ1" s="3"/>
      <c r="CA1" s="3"/>
      <c r="CB1" s="3"/>
      <c r="CC1" s="3"/>
      <c r="CD1" s="3"/>
      <c r="CE1" s="3"/>
      <c r="CF1" s="3"/>
      <c r="CG1" s="3"/>
      <c r="CH1" s="3"/>
      <c r="CI1" s="3"/>
      <c r="CJ1" s="3"/>
      <c r="CK1" s="3"/>
    </row>
    <row r="2" spans="1:92">
      <c r="A2" s="3"/>
      <c r="B2" s="248" t="s">
        <v>83</v>
      </c>
      <c r="C2" s="248"/>
      <c r="D2" s="248"/>
      <c r="E2" s="248"/>
      <c r="F2" s="248"/>
      <c r="G2" s="248"/>
      <c r="H2" s="248"/>
      <c r="I2" s="248"/>
      <c r="J2" s="248"/>
      <c r="K2" s="248"/>
      <c r="L2" s="248"/>
      <c r="M2" s="248"/>
      <c r="N2" s="3"/>
      <c r="O2" s="3"/>
      <c r="P2" s="252"/>
      <c r="Q2" s="253"/>
      <c r="R2" s="253"/>
      <c r="S2" s="253"/>
      <c r="T2" s="254"/>
      <c r="U2" s="3" t="s">
        <v>102</v>
      </c>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row>
    <row r="3" spans="1:92">
      <c r="A3" s="3"/>
      <c r="B3" s="248"/>
      <c r="C3" s="248"/>
      <c r="D3" s="248"/>
      <c r="E3" s="248"/>
      <c r="F3" s="248"/>
      <c r="G3" s="248"/>
      <c r="H3" s="248"/>
      <c r="I3" s="248"/>
      <c r="J3" s="248"/>
      <c r="K3" s="248"/>
      <c r="L3" s="248"/>
      <c r="M3" s="248"/>
      <c r="N3" s="3"/>
      <c r="O3" s="3"/>
      <c r="P3" s="255"/>
      <c r="Q3" s="256"/>
      <c r="R3" s="256"/>
      <c r="S3" s="256"/>
      <c r="T3" s="257"/>
      <c r="U3" s="3" t="s">
        <v>101</v>
      </c>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row>
    <row r="4" spans="1:92">
      <c r="A4" s="3"/>
      <c r="B4" s="248"/>
      <c r="C4" s="248"/>
      <c r="D4" s="248"/>
      <c r="E4" s="248"/>
      <c r="F4" s="248"/>
      <c r="G4" s="248"/>
      <c r="H4" s="248"/>
      <c r="I4" s="248"/>
      <c r="J4" s="248"/>
      <c r="K4" s="248"/>
      <c r="L4" s="248"/>
      <c r="M4" s="248"/>
      <c r="N4" s="3"/>
      <c r="O4" s="3"/>
      <c r="P4" s="258"/>
      <c r="Q4" s="259"/>
      <c r="R4" s="259"/>
      <c r="S4" s="259"/>
      <c r="T4" s="260"/>
      <c r="U4" s="3" t="s">
        <v>105</v>
      </c>
      <c r="V4" s="3"/>
      <c r="W4" s="3"/>
      <c r="X4" s="3"/>
      <c r="Y4" s="3"/>
      <c r="Z4" s="3"/>
      <c r="AA4" s="3"/>
      <c r="AB4" s="3"/>
      <c r="AC4" s="3"/>
      <c r="AD4" s="3"/>
      <c r="AE4" s="3"/>
      <c r="AF4" s="3"/>
      <c r="AG4" s="3"/>
      <c r="AH4" s="3"/>
      <c r="AI4" s="4"/>
      <c r="AJ4" s="4"/>
      <c r="AK4" s="4"/>
      <c r="AL4" s="4"/>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row>
    <row r="5" spans="1:92" ht="21" customHeigh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row>
    <row r="6" spans="1:92" s="2" customFormat="1" ht="20.25" customHeight="1">
      <c r="A6" s="5"/>
      <c r="B6" s="186" t="s">
        <v>84</v>
      </c>
      <c r="C6" s="187"/>
      <c r="D6" s="187"/>
      <c r="E6" s="187"/>
      <c r="F6" s="187"/>
      <c r="G6" s="188"/>
      <c r="H6" s="206" t="s">
        <v>1327</v>
      </c>
      <c r="I6" s="207"/>
      <c r="J6" s="207"/>
      <c r="K6" s="207"/>
      <c r="L6" s="207"/>
      <c r="M6" s="208"/>
      <c r="N6" s="189"/>
      <c r="O6" s="190"/>
      <c r="P6" s="80" t="s">
        <v>2</v>
      </c>
      <c r="Q6" s="189"/>
      <c r="R6" s="190"/>
      <c r="S6" s="81" t="s">
        <v>3</v>
      </c>
      <c r="T6" s="6" t="s">
        <v>1204</v>
      </c>
      <c r="U6" s="5"/>
      <c r="V6" s="5"/>
      <c r="W6" s="5"/>
      <c r="X6" s="5"/>
      <c r="Y6" s="5"/>
      <c r="Z6" s="5"/>
      <c r="AA6" s="5"/>
      <c r="AB6" s="5"/>
      <c r="AC6" s="5"/>
      <c r="AD6" s="5"/>
      <c r="AE6" s="5"/>
      <c r="AF6" s="5"/>
      <c r="AG6" s="5"/>
      <c r="AH6" s="5"/>
      <c r="AI6" s="5"/>
      <c r="AJ6" s="5"/>
      <c r="AK6" s="5"/>
      <c r="AL6" s="5"/>
      <c r="AM6" s="5"/>
      <c r="AN6" s="5"/>
      <c r="AO6" s="5"/>
      <c r="AP6" s="5"/>
      <c r="AQ6" s="5"/>
      <c r="AR6" s="5"/>
      <c r="AS6" s="5"/>
      <c r="AT6" s="5"/>
      <c r="AU6" s="5"/>
      <c r="BW6" s="5"/>
      <c r="BX6" s="5"/>
      <c r="BY6" s="5"/>
      <c r="BZ6" s="5"/>
      <c r="CA6" s="5"/>
      <c r="CB6" s="5"/>
      <c r="CC6" s="5"/>
      <c r="CD6" s="5"/>
      <c r="CE6" s="5"/>
      <c r="CF6" s="5"/>
      <c r="CG6" s="5"/>
      <c r="CH6" s="5"/>
      <c r="CI6" s="5"/>
      <c r="CJ6" s="5"/>
      <c r="CK6" s="5"/>
      <c r="CL6" s="5"/>
      <c r="CM6" s="5"/>
      <c r="CN6" s="5"/>
    </row>
    <row r="7" spans="1:92" s="2" customFormat="1" ht="4.5" customHeight="1">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row>
    <row r="8" spans="1:92" ht="21" customHeight="1">
      <c r="A8" s="3"/>
      <c r="B8" s="186" t="s">
        <v>1263</v>
      </c>
      <c r="C8" s="187"/>
      <c r="D8" s="187"/>
      <c r="E8" s="187"/>
      <c r="F8" s="187"/>
      <c r="G8" s="188"/>
      <c r="H8" s="158"/>
      <c r="I8" s="159"/>
      <c r="J8" s="159"/>
      <c r="K8" s="159"/>
      <c r="L8" s="159"/>
      <c r="M8" s="159"/>
      <c r="N8" s="159"/>
      <c r="O8" s="159"/>
      <c r="P8" s="159"/>
      <c r="Q8" s="159"/>
      <c r="R8" s="159"/>
      <c r="S8" s="159"/>
      <c r="T8" s="159"/>
      <c r="U8" s="159"/>
      <c r="V8" s="159"/>
      <c r="W8" s="159"/>
      <c r="X8" s="159"/>
      <c r="Y8" s="159"/>
      <c r="Z8" s="159"/>
      <c r="AA8" s="159"/>
      <c r="AB8" s="159"/>
      <c r="AC8" s="159"/>
      <c r="AD8" s="159"/>
      <c r="AE8" s="160"/>
      <c r="AF8" s="6" t="s">
        <v>1204</v>
      </c>
      <c r="AG8" s="3"/>
      <c r="AH8" s="3"/>
      <c r="AI8" s="3"/>
      <c r="AJ8" s="3"/>
      <c r="AK8" s="3"/>
      <c r="AL8" s="3"/>
      <c r="AM8" s="3"/>
      <c r="AO8" s="116"/>
      <c r="AP8" s="161" t="str">
        <f>IF($H$8=ﾌﾟﾙﾀﾞｳﾝﾘｽﾄ!$H$7,"「1.管理計画認定組合向け商品（10年満期時年平均利率：2.100％）」を選択された場合、　地方公共団体が発行した「認定通知書」の写しも提出いただく必要があります。",IF($H$8=ﾌﾟﾙﾀﾞｳﾝﾘｽﾄ!$H$8,"「2.マンション管理適正評価制度登録組合向け商品（10年満期時年平均利率：2.050％）」を選択された場合、　（一社）マンション管理業協会が発行した「登録証」の写しも提出いただく必要があります。",IF($H$8=ﾌﾟﾙﾀﾞｳﾝﾘｽﾄ!$H$9,"「3.マンション管理適正化診断サービス実施組合向け商品（10年満期時年平均利率：2.050％）」を選択された場合、　（一社）日本マンション管理士会連合会に所属する診断マンション管理士が作成した「診断レポート」の写しも提出いただく必要があります。","")))</f>
        <v/>
      </c>
      <c r="AQ8" s="161"/>
      <c r="AR8" s="161"/>
      <c r="AS8" s="161"/>
      <c r="AT8" s="161"/>
      <c r="AU8" s="161"/>
      <c r="AV8" s="161"/>
      <c r="AW8" s="161"/>
      <c r="AX8" s="161"/>
      <c r="AY8" s="161"/>
      <c r="AZ8" s="161"/>
      <c r="BA8" s="161"/>
      <c r="BB8" s="161"/>
      <c r="BC8" s="161"/>
      <c r="BD8" s="161"/>
      <c r="BE8" s="161"/>
      <c r="BF8" s="161"/>
      <c r="BG8" s="161"/>
      <c r="BH8" s="161"/>
      <c r="BI8" s="161"/>
      <c r="BJ8" s="161"/>
      <c r="BK8" s="161"/>
      <c r="BL8" s="161"/>
      <c r="BM8" s="161"/>
      <c r="BN8" s="161"/>
      <c r="BO8" s="161"/>
      <c r="BP8" s="161"/>
      <c r="BQ8" s="161"/>
      <c r="BR8" s="161"/>
      <c r="BS8" s="3"/>
      <c r="BT8" s="3"/>
      <c r="BU8" s="3"/>
      <c r="BV8" s="3"/>
      <c r="BW8" s="3"/>
      <c r="BX8" s="3"/>
      <c r="BY8" s="3"/>
      <c r="BZ8" s="3"/>
      <c r="CA8" s="3"/>
      <c r="CB8" s="3"/>
      <c r="CC8" s="3"/>
      <c r="CD8" s="3"/>
      <c r="CE8" s="3"/>
    </row>
    <row r="9" spans="1:92" ht="21" customHeight="1">
      <c r="A9" s="3"/>
      <c r="B9" s="186" t="str">
        <f>IF(OR($H$8=ﾌﾟﾙﾀﾞｳﾝﾘｽﾄ!$H$7, $H$8=ﾌﾟﾙﾀﾞｳﾝﾘｽﾄ!$H$8, $H$8=ﾌﾟﾙﾀﾞｳﾝﾘｽﾄ!$H$9), "認定等年月日", "入力不要")</f>
        <v>入力不要</v>
      </c>
      <c r="C9" s="187"/>
      <c r="D9" s="187"/>
      <c r="E9" s="187"/>
      <c r="F9" s="187"/>
      <c r="G9" s="188"/>
      <c r="H9" s="197" t="s">
        <v>1293</v>
      </c>
      <c r="I9" s="198"/>
      <c r="J9" s="199"/>
      <c r="K9" s="240"/>
      <c r="L9" s="261"/>
      <c r="M9" s="113" t="s">
        <v>1282</v>
      </c>
      <c r="N9" s="240"/>
      <c r="O9" s="261"/>
      <c r="P9" s="114" t="s">
        <v>2</v>
      </c>
      <c r="Q9" s="240"/>
      <c r="R9" s="261"/>
      <c r="S9" s="115" t="s">
        <v>3</v>
      </c>
      <c r="T9" s="6" t="s">
        <v>1332</v>
      </c>
      <c r="U9" s="90"/>
      <c r="V9" s="90"/>
      <c r="W9" s="90"/>
      <c r="X9" s="90"/>
      <c r="Y9" s="90"/>
      <c r="Z9" s="90"/>
      <c r="AA9" s="90"/>
      <c r="AB9" s="90"/>
      <c r="AC9" s="90"/>
      <c r="AD9" s="90"/>
      <c r="AE9" s="90"/>
      <c r="AF9" s="90"/>
      <c r="AG9" s="90"/>
      <c r="AH9" s="90"/>
      <c r="AI9" s="90"/>
      <c r="AJ9" s="90"/>
      <c r="AK9" s="90"/>
      <c r="AL9" s="6"/>
      <c r="AM9" s="3"/>
      <c r="AN9" s="116"/>
      <c r="AO9" s="116"/>
      <c r="AP9" s="161"/>
      <c r="AQ9" s="161"/>
      <c r="AR9" s="161"/>
      <c r="AS9" s="161"/>
      <c r="AT9" s="161"/>
      <c r="AU9" s="161"/>
      <c r="AV9" s="161"/>
      <c r="AW9" s="161"/>
      <c r="AX9" s="161"/>
      <c r="AY9" s="161"/>
      <c r="AZ9" s="161"/>
      <c r="BA9" s="161"/>
      <c r="BB9" s="161"/>
      <c r="BC9" s="161"/>
      <c r="BD9" s="161"/>
      <c r="BE9" s="161"/>
      <c r="BF9" s="161"/>
      <c r="BG9" s="161"/>
      <c r="BH9" s="161"/>
      <c r="BI9" s="161"/>
      <c r="BJ9" s="161"/>
      <c r="BK9" s="161"/>
      <c r="BL9" s="161"/>
      <c r="BM9" s="161"/>
      <c r="BN9" s="161"/>
      <c r="BO9" s="161"/>
      <c r="BP9" s="161"/>
      <c r="BQ9" s="161"/>
      <c r="BR9" s="161"/>
      <c r="BS9" s="3"/>
      <c r="BT9" s="3"/>
      <c r="BU9" s="3"/>
      <c r="BV9" s="3"/>
      <c r="BW9" s="3"/>
      <c r="BX9" s="3"/>
      <c r="BY9" s="3"/>
      <c r="BZ9" s="3"/>
      <c r="CA9" s="3"/>
      <c r="CB9" s="3"/>
      <c r="CC9" s="3"/>
      <c r="CD9" s="3"/>
      <c r="CE9" s="3"/>
      <c r="CF9" s="3"/>
      <c r="CG9" s="3"/>
      <c r="CH9" s="3"/>
      <c r="CI9" s="3"/>
      <c r="CJ9" s="3"/>
      <c r="CK9" s="3"/>
      <c r="CL9" s="3"/>
      <c r="CM9" s="3"/>
      <c r="CN9" s="3"/>
    </row>
    <row r="10" spans="1:92" ht="6" customHeight="1">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116"/>
      <c r="AO10" s="116"/>
      <c r="AP10" s="116"/>
      <c r="AQ10" s="116"/>
      <c r="AR10" s="116"/>
      <c r="AS10" s="116"/>
      <c r="AT10" s="116"/>
      <c r="AU10" s="116"/>
      <c r="AV10" s="116"/>
      <c r="AW10" s="116"/>
      <c r="AX10" s="116"/>
      <c r="AY10" s="116"/>
      <c r="AZ10" s="116"/>
      <c r="BA10" s="116"/>
      <c r="BB10" s="116"/>
      <c r="BC10" s="116"/>
      <c r="BD10" s="116"/>
      <c r="BE10" s="116"/>
      <c r="BF10" s="116"/>
      <c r="BG10" s="116"/>
      <c r="BH10" s="116"/>
      <c r="BI10" s="116"/>
      <c r="BJ10" s="116"/>
      <c r="BK10" s="116"/>
      <c r="BL10" s="116"/>
      <c r="BM10" s="116"/>
      <c r="BN10" s="116"/>
      <c r="BO10" s="116"/>
      <c r="BP10" s="116"/>
      <c r="BQ10" s="3"/>
      <c r="BR10" s="3"/>
      <c r="BS10" s="3"/>
      <c r="BT10" s="3"/>
      <c r="BU10" s="3"/>
      <c r="BV10" s="3"/>
      <c r="BW10" s="3"/>
      <c r="BX10" s="3"/>
      <c r="BY10" s="3"/>
      <c r="BZ10" s="3"/>
      <c r="CA10" s="3"/>
      <c r="CB10" s="3"/>
      <c r="CC10" s="3"/>
      <c r="CD10" s="3"/>
      <c r="CE10" s="3"/>
      <c r="CF10" s="3"/>
      <c r="CG10" s="3"/>
      <c r="CH10" s="3"/>
      <c r="CI10" s="3"/>
      <c r="CJ10" s="3"/>
      <c r="CK10" s="3"/>
    </row>
    <row r="11" spans="1:92" s="2" customFormat="1" ht="20.25" customHeight="1">
      <c r="A11" s="5"/>
      <c r="B11" s="186" t="s">
        <v>12</v>
      </c>
      <c r="C11" s="187"/>
      <c r="D11" s="187"/>
      <c r="E11" s="187"/>
      <c r="F11" s="187"/>
      <c r="G11" s="188"/>
      <c r="H11" s="249"/>
      <c r="I11" s="250"/>
      <c r="J11" s="250"/>
      <c r="K11" s="250"/>
      <c r="L11" s="250"/>
      <c r="M11" s="251"/>
      <c r="N11" s="7" t="s">
        <v>1323</v>
      </c>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row>
    <row r="12" spans="1:92" s="2" customFormat="1" ht="4.5" customHeight="1">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row>
    <row r="13" spans="1:92" s="2" customFormat="1" ht="20.25" customHeight="1">
      <c r="A13" s="5"/>
      <c r="B13" s="228" t="s">
        <v>85</v>
      </c>
      <c r="C13" s="195"/>
      <c r="D13" s="195"/>
      <c r="E13" s="195"/>
      <c r="F13" s="195"/>
      <c r="G13" s="195"/>
      <c r="H13" s="195"/>
      <c r="I13" s="195"/>
      <c r="J13" s="196"/>
      <c r="K13" s="222" t="s">
        <v>86</v>
      </c>
      <c r="L13" s="223"/>
      <c r="M13" s="224"/>
      <c r="N13" s="262"/>
      <c r="O13" s="212"/>
      <c r="P13" s="212"/>
      <c r="Q13" s="212"/>
      <c r="R13" s="212"/>
      <c r="S13" s="212"/>
      <c r="T13" s="212"/>
      <c r="U13" s="212"/>
      <c r="V13" s="212"/>
      <c r="W13" s="212"/>
      <c r="X13" s="212"/>
      <c r="Y13" s="212"/>
      <c r="Z13" s="212"/>
      <c r="AA13" s="212"/>
      <c r="AB13" s="212"/>
      <c r="AC13" s="212"/>
      <c r="AD13" s="212"/>
      <c r="AE13" s="212"/>
      <c r="AF13" s="212"/>
      <c r="AG13" s="212"/>
      <c r="AH13" s="212"/>
      <c r="AI13" s="212"/>
      <c r="AJ13" s="212"/>
      <c r="AK13" s="212"/>
      <c r="AL13" s="214"/>
      <c r="AM13" s="7" t="s">
        <v>1205</v>
      </c>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row>
    <row r="14" spans="1:92" s="2" customFormat="1" ht="20.25" customHeight="1">
      <c r="A14" s="5"/>
      <c r="B14" s="197"/>
      <c r="C14" s="198"/>
      <c r="D14" s="198"/>
      <c r="E14" s="198"/>
      <c r="F14" s="198"/>
      <c r="G14" s="198"/>
      <c r="H14" s="198"/>
      <c r="I14" s="198"/>
      <c r="J14" s="199"/>
      <c r="K14" s="197" t="s">
        <v>87</v>
      </c>
      <c r="L14" s="198"/>
      <c r="M14" s="199"/>
      <c r="N14" s="263"/>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4"/>
      <c r="AL14" s="265"/>
      <c r="AM14" s="7" t="s">
        <v>1206</v>
      </c>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row>
    <row r="15" spans="1:92" s="2" customFormat="1" ht="4.5" customHeight="1">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row>
    <row r="16" spans="1:92" s="2" customFormat="1" ht="20.25" customHeight="1">
      <c r="A16" s="5"/>
      <c r="B16" s="186" t="s">
        <v>13</v>
      </c>
      <c r="C16" s="187"/>
      <c r="D16" s="187"/>
      <c r="E16" s="187"/>
      <c r="F16" s="187"/>
      <c r="G16" s="187"/>
      <c r="H16" s="187"/>
      <c r="I16" s="187"/>
      <c r="J16" s="188"/>
      <c r="K16" s="183"/>
      <c r="L16" s="184"/>
      <c r="M16" s="184"/>
      <c r="N16" s="185"/>
      <c r="O16" s="6" t="s">
        <v>1204</v>
      </c>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row>
    <row r="17" spans="1:89" s="2" customFormat="1" ht="5.25" customHeight="1">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row>
    <row r="18" spans="1:89" s="2" customFormat="1" ht="20.25" customHeight="1">
      <c r="A18" s="5"/>
      <c r="B18" s="194" t="s">
        <v>1196</v>
      </c>
      <c r="C18" s="195"/>
      <c r="D18" s="195"/>
      <c r="E18" s="195"/>
      <c r="F18" s="195"/>
      <c r="G18" s="195"/>
      <c r="H18" s="195"/>
      <c r="I18" s="195"/>
      <c r="J18" s="196"/>
      <c r="K18" s="228" t="s">
        <v>88</v>
      </c>
      <c r="L18" s="195"/>
      <c r="M18" s="195"/>
      <c r="N18" s="195"/>
      <c r="O18" s="196"/>
      <c r="P18" s="272"/>
      <c r="Q18" s="273"/>
      <c r="R18" s="8" t="s">
        <v>92</v>
      </c>
      <c r="S18" s="233"/>
      <c r="T18" s="234"/>
      <c r="U18" s="23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row>
    <row r="19" spans="1:89" s="2" customFormat="1" ht="20.25" customHeight="1">
      <c r="A19" s="5"/>
      <c r="B19" s="269"/>
      <c r="C19" s="270"/>
      <c r="D19" s="270"/>
      <c r="E19" s="270"/>
      <c r="F19" s="270"/>
      <c r="G19" s="270"/>
      <c r="H19" s="270"/>
      <c r="I19" s="270"/>
      <c r="J19" s="271"/>
      <c r="K19" s="228" t="s">
        <v>89</v>
      </c>
      <c r="L19" s="195"/>
      <c r="M19" s="195"/>
      <c r="N19" s="195"/>
      <c r="O19" s="196"/>
      <c r="P19" s="222" t="s">
        <v>95</v>
      </c>
      <c r="Q19" s="223"/>
      <c r="R19" s="223"/>
      <c r="S19" s="224"/>
      <c r="T19" s="219" t="str">
        <f>IF(P18="","",VLOOKUP(TEXT(P18,"000"),郵便番号!$A$1:$C$948,3,0))</f>
        <v/>
      </c>
      <c r="U19" s="220"/>
      <c r="V19" s="220"/>
      <c r="W19" s="220"/>
      <c r="X19" s="220"/>
      <c r="Y19" s="221"/>
      <c r="Z19" s="267" t="s">
        <v>1220</v>
      </c>
      <c r="AA19" s="268"/>
      <c r="AB19" s="268"/>
      <c r="AC19" s="268"/>
      <c r="AD19" s="268"/>
      <c r="AE19" s="268"/>
      <c r="AF19" s="268"/>
      <c r="AG19" s="268"/>
      <c r="AH19" s="268"/>
      <c r="AI19" s="268"/>
      <c r="AJ19" s="268"/>
      <c r="AK19" s="268"/>
      <c r="AL19" s="268"/>
      <c r="AM19" s="268"/>
      <c r="AN19" s="268"/>
      <c r="AO19" s="268"/>
      <c r="AP19" s="268"/>
      <c r="AQ19" s="268"/>
      <c r="AR19" s="268"/>
      <c r="AS19" s="268"/>
      <c r="AT19" s="268"/>
      <c r="AU19" s="268"/>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row>
    <row r="20" spans="1:89" s="2" customFormat="1" ht="20.25" customHeight="1">
      <c r="A20" s="5"/>
      <c r="B20" s="269"/>
      <c r="C20" s="270"/>
      <c r="D20" s="270"/>
      <c r="E20" s="270"/>
      <c r="F20" s="270"/>
      <c r="G20" s="270"/>
      <c r="H20" s="270"/>
      <c r="I20" s="270"/>
      <c r="J20" s="271"/>
      <c r="K20" s="197"/>
      <c r="L20" s="198"/>
      <c r="M20" s="198"/>
      <c r="N20" s="198"/>
      <c r="O20" s="199"/>
      <c r="P20" s="225" t="s">
        <v>96</v>
      </c>
      <c r="Q20" s="266"/>
      <c r="R20" s="226"/>
      <c r="S20" s="227"/>
      <c r="T20" s="274" t="str">
        <f>IF(P18="","",VLOOKUP(TEXT(P18,"000"),郵便番号!$A$1:$C$948,2,0))</f>
        <v/>
      </c>
      <c r="U20" s="275"/>
      <c r="V20" s="275"/>
      <c r="W20" s="275"/>
      <c r="X20" s="275"/>
      <c r="Y20" s="276"/>
      <c r="Z20" s="267"/>
      <c r="AA20" s="268"/>
      <c r="AB20" s="268"/>
      <c r="AC20" s="268"/>
      <c r="AD20" s="268"/>
      <c r="AE20" s="268"/>
      <c r="AF20" s="268"/>
      <c r="AG20" s="268"/>
      <c r="AH20" s="268"/>
      <c r="AI20" s="268"/>
      <c r="AJ20" s="268"/>
      <c r="AK20" s="268"/>
      <c r="AL20" s="268"/>
      <c r="AM20" s="268"/>
      <c r="AN20" s="268"/>
      <c r="AO20" s="268"/>
      <c r="AP20" s="268"/>
      <c r="AQ20" s="268"/>
      <c r="AR20" s="268"/>
      <c r="AS20" s="268"/>
      <c r="AT20" s="268"/>
      <c r="AU20" s="268"/>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row>
    <row r="21" spans="1:89" s="2" customFormat="1" ht="20.25" customHeight="1">
      <c r="A21" s="5"/>
      <c r="B21" s="269"/>
      <c r="C21" s="270"/>
      <c r="D21" s="270"/>
      <c r="E21" s="270"/>
      <c r="F21" s="270"/>
      <c r="G21" s="270"/>
      <c r="H21" s="270"/>
      <c r="I21" s="270"/>
      <c r="J21" s="271"/>
      <c r="K21" s="228" t="s">
        <v>90</v>
      </c>
      <c r="L21" s="229"/>
      <c r="M21" s="195"/>
      <c r="N21" s="195"/>
      <c r="O21" s="196"/>
      <c r="P21" s="222" t="s">
        <v>95</v>
      </c>
      <c r="Q21" s="223"/>
      <c r="R21" s="223"/>
      <c r="S21" s="224"/>
      <c r="T21" s="211"/>
      <c r="U21" s="212"/>
      <c r="V21" s="212"/>
      <c r="W21" s="212"/>
      <c r="X21" s="212"/>
      <c r="Y21" s="214"/>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row>
    <row r="22" spans="1:89" s="2" customFormat="1" ht="20.25" customHeight="1">
      <c r="A22" s="5"/>
      <c r="B22" s="269"/>
      <c r="C22" s="270"/>
      <c r="D22" s="270"/>
      <c r="E22" s="270"/>
      <c r="F22" s="270"/>
      <c r="G22" s="270"/>
      <c r="H22" s="270"/>
      <c r="I22" s="270"/>
      <c r="J22" s="271"/>
      <c r="K22" s="197"/>
      <c r="L22" s="230"/>
      <c r="M22" s="198"/>
      <c r="N22" s="198"/>
      <c r="O22" s="199"/>
      <c r="P22" s="225" t="s">
        <v>96</v>
      </c>
      <c r="Q22" s="226"/>
      <c r="R22" s="226"/>
      <c r="S22" s="227"/>
      <c r="T22" s="215"/>
      <c r="U22" s="231"/>
      <c r="V22" s="231"/>
      <c r="W22" s="231"/>
      <c r="X22" s="231"/>
      <c r="Y22" s="232"/>
      <c r="Z22" s="6"/>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row>
    <row r="23" spans="1:89" s="2" customFormat="1" ht="20.25" customHeight="1">
      <c r="A23" s="5"/>
      <c r="B23" s="269"/>
      <c r="C23" s="270"/>
      <c r="D23" s="270"/>
      <c r="E23" s="270"/>
      <c r="F23" s="270"/>
      <c r="G23" s="270"/>
      <c r="H23" s="270"/>
      <c r="I23" s="270"/>
      <c r="J23" s="271"/>
      <c r="K23" s="228" t="s">
        <v>91</v>
      </c>
      <c r="L23" s="229"/>
      <c r="M23" s="195"/>
      <c r="N23" s="195"/>
      <c r="O23" s="196"/>
      <c r="P23" s="245" t="s">
        <v>95</v>
      </c>
      <c r="Q23" s="246"/>
      <c r="R23" s="246"/>
      <c r="S23" s="247"/>
      <c r="T23" s="211"/>
      <c r="U23" s="212"/>
      <c r="V23" s="212"/>
      <c r="W23" s="212"/>
      <c r="X23" s="213"/>
      <c r="Y23" s="212"/>
      <c r="Z23" s="212"/>
      <c r="AA23" s="212"/>
      <c r="AB23" s="212"/>
      <c r="AC23" s="212"/>
      <c r="AD23" s="212"/>
      <c r="AE23" s="212"/>
      <c r="AF23" s="212"/>
      <c r="AG23" s="212"/>
      <c r="AH23" s="212"/>
      <c r="AI23" s="212"/>
      <c r="AJ23" s="212"/>
      <c r="AK23" s="212"/>
      <c r="AL23" s="212"/>
      <c r="AM23" s="212"/>
      <c r="AN23" s="212"/>
      <c r="AO23" s="212"/>
      <c r="AP23" s="214"/>
      <c r="AQ23" s="7"/>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row>
    <row r="24" spans="1:89" s="2" customFormat="1" ht="20.25" customHeight="1">
      <c r="A24" s="5"/>
      <c r="B24" s="197"/>
      <c r="C24" s="198"/>
      <c r="D24" s="198"/>
      <c r="E24" s="198"/>
      <c r="F24" s="198"/>
      <c r="G24" s="198"/>
      <c r="H24" s="198"/>
      <c r="I24" s="198"/>
      <c r="J24" s="199"/>
      <c r="K24" s="197"/>
      <c r="L24" s="198"/>
      <c r="M24" s="198"/>
      <c r="N24" s="198"/>
      <c r="O24" s="199"/>
      <c r="P24" s="197" t="s">
        <v>96</v>
      </c>
      <c r="Q24" s="198"/>
      <c r="R24" s="198"/>
      <c r="S24" s="199"/>
      <c r="T24" s="215"/>
      <c r="U24" s="216"/>
      <c r="V24" s="216"/>
      <c r="W24" s="216"/>
      <c r="X24" s="216"/>
      <c r="Y24" s="216"/>
      <c r="Z24" s="216"/>
      <c r="AA24" s="216"/>
      <c r="AB24" s="216"/>
      <c r="AC24" s="216"/>
      <c r="AD24" s="216"/>
      <c r="AE24" s="216"/>
      <c r="AF24" s="216"/>
      <c r="AG24" s="216"/>
      <c r="AH24" s="216"/>
      <c r="AI24" s="216"/>
      <c r="AJ24" s="216"/>
      <c r="AK24" s="216"/>
      <c r="AL24" s="216"/>
      <c r="AM24" s="216"/>
      <c r="AN24" s="216"/>
      <c r="AO24" s="216"/>
      <c r="AP24" s="218"/>
      <c r="AQ24" s="7" t="s">
        <v>1207</v>
      </c>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row>
    <row r="25" spans="1:89" s="2" customFormat="1" ht="3.75" customHeight="1">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row>
    <row r="26" spans="1:89" s="2" customFormat="1" ht="20.25" customHeight="1">
      <c r="A26" s="5"/>
      <c r="B26" s="228" t="s">
        <v>25</v>
      </c>
      <c r="C26" s="195"/>
      <c r="D26" s="195"/>
      <c r="E26" s="195"/>
      <c r="F26" s="195"/>
      <c r="G26" s="195"/>
      <c r="H26" s="195"/>
      <c r="I26" s="195"/>
      <c r="J26" s="196"/>
      <c r="K26" s="222" t="s">
        <v>86</v>
      </c>
      <c r="L26" s="223"/>
      <c r="M26" s="224"/>
      <c r="N26" s="211"/>
      <c r="O26" s="212"/>
      <c r="P26" s="213"/>
      <c r="Q26" s="212"/>
      <c r="R26" s="212"/>
      <c r="S26" s="212"/>
      <c r="T26" s="212"/>
      <c r="U26" s="212"/>
      <c r="V26" s="212"/>
      <c r="W26" s="214"/>
      <c r="X26" s="23" t="s">
        <v>1188</v>
      </c>
      <c r="Y26" s="7"/>
      <c r="Z26" s="7"/>
      <c r="AA26" s="7"/>
      <c r="AB26" s="7"/>
      <c r="AC26" s="7"/>
      <c r="AD26" s="7"/>
      <c r="AE26" s="7"/>
      <c r="AF26" s="7"/>
      <c r="AG26" s="7"/>
      <c r="AH26" s="7"/>
      <c r="AI26" s="7"/>
      <c r="AJ26" s="7"/>
      <c r="AK26" s="7"/>
      <c r="AL26" s="7"/>
      <c r="AM26" s="7"/>
      <c r="AN26" s="7"/>
      <c r="AO26" s="7"/>
      <c r="AP26" s="7"/>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row>
    <row r="27" spans="1:89" s="2" customFormat="1" ht="20.25" customHeight="1">
      <c r="A27" s="5"/>
      <c r="B27" s="197"/>
      <c r="C27" s="198"/>
      <c r="D27" s="198"/>
      <c r="E27" s="198"/>
      <c r="F27" s="198"/>
      <c r="G27" s="198"/>
      <c r="H27" s="198"/>
      <c r="I27" s="198"/>
      <c r="J27" s="199"/>
      <c r="K27" s="197" t="s">
        <v>87</v>
      </c>
      <c r="L27" s="198"/>
      <c r="M27" s="199"/>
      <c r="N27" s="215"/>
      <c r="O27" s="216"/>
      <c r="P27" s="217"/>
      <c r="Q27" s="216"/>
      <c r="R27" s="216"/>
      <c r="S27" s="216"/>
      <c r="T27" s="216"/>
      <c r="U27" s="216"/>
      <c r="V27" s="216"/>
      <c r="W27" s="218"/>
      <c r="X27" s="23" t="s">
        <v>1214</v>
      </c>
      <c r="Y27" s="7"/>
      <c r="Z27" s="7"/>
      <c r="AA27" s="7"/>
      <c r="AB27" s="7"/>
      <c r="AC27" s="7"/>
      <c r="AD27" s="7"/>
      <c r="AE27" s="7"/>
      <c r="AF27" s="7"/>
      <c r="AG27" s="7"/>
      <c r="AH27" s="7"/>
      <c r="AI27" s="7"/>
      <c r="AJ27" s="7"/>
      <c r="AK27" s="7"/>
      <c r="AL27" s="7"/>
      <c r="AM27" s="7"/>
      <c r="AN27" s="7"/>
      <c r="AO27" s="7"/>
      <c r="AP27" s="7"/>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row>
    <row r="28" spans="1:89" s="2" customFormat="1" ht="4.5" customHeight="1">
      <c r="A28" s="5"/>
      <c r="B28" s="5"/>
      <c r="C28" s="5"/>
      <c r="D28" s="5"/>
      <c r="E28" s="5"/>
      <c r="F28" s="5"/>
      <c r="G28" s="5"/>
      <c r="H28" s="5"/>
      <c r="I28" s="5"/>
      <c r="J28" s="5"/>
      <c r="K28" s="5"/>
      <c r="L28" s="5"/>
      <c r="M28" s="5"/>
      <c r="N28" s="5"/>
      <c r="O28" s="5"/>
      <c r="P28" s="9"/>
      <c r="Q28" s="5"/>
      <c r="R28" s="5"/>
      <c r="S28" s="5"/>
      <c r="T28" s="5"/>
      <c r="U28" s="5"/>
      <c r="V28" s="5"/>
      <c r="W28" s="5"/>
      <c r="X28" s="5"/>
      <c r="Y28" s="5"/>
      <c r="Z28" s="5"/>
      <c r="AA28" s="5"/>
      <c r="AB28" s="5"/>
      <c r="AC28" s="5"/>
      <c r="AD28" s="5"/>
      <c r="AE28" s="5"/>
      <c r="AF28" s="5"/>
      <c r="AG28" s="5"/>
      <c r="AH28" s="9"/>
      <c r="AI28" s="9"/>
      <c r="AJ28" s="9"/>
      <c r="AK28" s="9"/>
      <c r="AL28" s="9"/>
      <c r="AM28" s="9"/>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row>
    <row r="29" spans="1:89" s="2" customFormat="1" ht="20.25" customHeight="1">
      <c r="A29" s="5"/>
      <c r="B29" s="186" t="s">
        <v>93</v>
      </c>
      <c r="C29" s="187"/>
      <c r="D29" s="187"/>
      <c r="E29" s="187"/>
      <c r="F29" s="187"/>
      <c r="G29" s="187"/>
      <c r="H29" s="187"/>
      <c r="I29" s="187"/>
      <c r="J29" s="188"/>
      <c r="K29" s="189"/>
      <c r="L29" s="277"/>
      <c r="M29" s="278"/>
      <c r="N29" s="190"/>
      <c r="O29" s="5" t="s">
        <v>26</v>
      </c>
      <c r="P29" s="5"/>
      <c r="Q29" s="6" t="s">
        <v>1204</v>
      </c>
      <c r="R29" s="5"/>
      <c r="S29" s="5"/>
      <c r="T29" s="5"/>
      <c r="U29" s="5"/>
      <c r="V29" s="5"/>
      <c r="W29" s="5"/>
      <c r="X29" s="5"/>
      <c r="Y29" s="5"/>
      <c r="Z29" s="5"/>
      <c r="AA29" s="5"/>
      <c r="AB29" s="5"/>
      <c r="AC29" s="5"/>
      <c r="AD29" s="5"/>
      <c r="AE29" s="5"/>
      <c r="AF29" s="5"/>
      <c r="AG29" s="5"/>
      <c r="AH29" s="9"/>
      <c r="AI29" s="9"/>
      <c r="AJ29" s="9"/>
      <c r="AK29" s="9"/>
      <c r="AL29" s="9"/>
      <c r="AM29" s="9"/>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row>
    <row r="30" spans="1:89" s="2" customFormat="1" ht="20.25" customHeight="1">
      <c r="A30" s="5"/>
      <c r="B30" s="186" t="s">
        <v>94</v>
      </c>
      <c r="C30" s="187"/>
      <c r="D30" s="187"/>
      <c r="E30" s="187"/>
      <c r="F30" s="187"/>
      <c r="G30" s="187"/>
      <c r="H30" s="187"/>
      <c r="I30" s="187"/>
      <c r="J30" s="188"/>
      <c r="K30" s="186" t="s">
        <v>29</v>
      </c>
      <c r="L30" s="188"/>
      <c r="M30" s="189"/>
      <c r="N30" s="190"/>
      <c r="O30" s="5" t="s">
        <v>30</v>
      </c>
      <c r="P30" s="5"/>
      <c r="Q30" s="6" t="s">
        <v>1204</v>
      </c>
      <c r="R30" s="5"/>
      <c r="S30" s="5"/>
      <c r="T30" s="5"/>
      <c r="U30" s="5"/>
      <c r="V30" s="5"/>
      <c r="W30" s="5"/>
      <c r="X30" s="5"/>
      <c r="Y30" s="5"/>
      <c r="Z30" s="5"/>
      <c r="AA30" s="5"/>
      <c r="AB30" s="5"/>
      <c r="AC30" s="5"/>
      <c r="AD30" s="5"/>
      <c r="AE30" s="5"/>
      <c r="AF30" s="5"/>
      <c r="AG30" s="5"/>
      <c r="AH30" s="9"/>
      <c r="AI30" s="9"/>
      <c r="AJ30" s="9"/>
      <c r="AK30" s="9"/>
      <c r="AL30" s="9"/>
      <c r="AM30" s="9"/>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row>
    <row r="31" spans="1:89" s="2" customFormat="1" ht="3" customHeight="1">
      <c r="A31" s="5"/>
      <c r="B31" s="5"/>
      <c r="C31" s="5"/>
      <c r="D31" s="5"/>
      <c r="E31" s="5"/>
      <c r="F31" s="5"/>
      <c r="G31" s="5"/>
      <c r="H31" s="5"/>
      <c r="I31" s="5"/>
      <c r="J31" s="5"/>
      <c r="K31" s="5"/>
      <c r="L31" s="9"/>
      <c r="M31" s="9"/>
      <c r="N31" s="9"/>
      <c r="O31" s="9"/>
      <c r="P31" s="9"/>
      <c r="Q31" s="9"/>
      <c r="R31" s="9"/>
      <c r="S31" s="9"/>
      <c r="T31" s="9"/>
      <c r="U31" s="9"/>
      <c r="V31" s="9"/>
      <c r="W31" s="9"/>
      <c r="X31" s="9"/>
      <c r="Y31" s="9"/>
      <c r="Z31" s="9"/>
      <c r="AA31" s="9"/>
      <c r="AB31" s="9"/>
      <c r="AC31" s="9"/>
      <c r="AD31" s="9"/>
      <c r="AE31" s="5"/>
      <c r="AF31" s="5"/>
      <c r="AG31" s="5"/>
      <c r="AH31" s="9"/>
      <c r="AI31" s="9"/>
      <c r="AJ31" s="9"/>
      <c r="AK31" s="9"/>
      <c r="AL31" s="9"/>
      <c r="AM31" s="9"/>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row>
    <row r="32" spans="1:89" s="2" customFormat="1" ht="20.25" customHeight="1">
      <c r="A32" s="5"/>
      <c r="B32" s="282" t="s">
        <v>1359</v>
      </c>
      <c r="C32" s="283"/>
      <c r="D32" s="283"/>
      <c r="E32" s="283"/>
      <c r="F32" s="283"/>
      <c r="G32" s="283"/>
      <c r="H32" s="283"/>
      <c r="I32" s="283"/>
      <c r="J32" s="284"/>
      <c r="K32" s="195" t="s">
        <v>88</v>
      </c>
      <c r="L32" s="195"/>
      <c r="M32" s="195"/>
      <c r="N32" s="195"/>
      <c r="O32" s="196"/>
      <c r="P32" s="272"/>
      <c r="Q32" s="273"/>
      <c r="R32" s="82" t="s">
        <v>92</v>
      </c>
      <c r="S32" s="233"/>
      <c r="T32" s="234"/>
      <c r="U32" s="235"/>
      <c r="V32" s="5"/>
      <c r="W32" s="5"/>
      <c r="X32" s="5"/>
      <c r="Y32" s="5"/>
      <c r="Z32" s="5"/>
      <c r="AA32" s="9"/>
      <c r="AB32" s="9"/>
      <c r="AC32" s="9"/>
      <c r="AD32" s="5"/>
      <c r="AE32" s="5"/>
      <c r="AF32" s="5"/>
      <c r="AG32" s="5"/>
      <c r="AH32" s="9"/>
      <c r="AI32" s="9"/>
      <c r="AJ32" s="9"/>
      <c r="AK32" s="9"/>
      <c r="AL32" s="9"/>
      <c r="AM32" s="9"/>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row>
    <row r="33" spans="1:89" s="2" customFormat="1" ht="20.25" customHeight="1">
      <c r="A33" s="5"/>
      <c r="B33" s="285"/>
      <c r="C33" s="286"/>
      <c r="D33" s="286"/>
      <c r="E33" s="286"/>
      <c r="F33" s="286"/>
      <c r="G33" s="286"/>
      <c r="H33" s="286"/>
      <c r="I33" s="286"/>
      <c r="J33" s="287"/>
      <c r="K33" s="195" t="s">
        <v>89</v>
      </c>
      <c r="L33" s="195"/>
      <c r="M33" s="195"/>
      <c r="N33" s="195"/>
      <c r="O33" s="196"/>
      <c r="P33" s="222" t="s">
        <v>95</v>
      </c>
      <c r="Q33" s="223"/>
      <c r="R33" s="223"/>
      <c r="S33" s="224"/>
      <c r="T33" s="219" t="str">
        <f>IF(P32="","",VLOOKUP(TEXT(P32,"000"),郵便番号!$A$1:$C$948,3,0))</f>
        <v/>
      </c>
      <c r="U33" s="220"/>
      <c r="V33" s="220"/>
      <c r="W33" s="220"/>
      <c r="X33" s="220"/>
      <c r="Y33" s="221"/>
      <c r="Z33" s="267" t="s">
        <v>1220</v>
      </c>
      <c r="AA33" s="268"/>
      <c r="AB33" s="268"/>
      <c r="AC33" s="268"/>
      <c r="AD33" s="268"/>
      <c r="AE33" s="268"/>
      <c r="AF33" s="268"/>
      <c r="AG33" s="268"/>
      <c r="AH33" s="268"/>
      <c r="AI33" s="268"/>
      <c r="AJ33" s="268"/>
      <c r="AK33" s="268"/>
      <c r="AL33" s="268"/>
      <c r="AM33" s="268"/>
      <c r="AN33" s="268"/>
      <c r="AO33" s="268"/>
      <c r="AP33" s="268"/>
      <c r="AQ33" s="268"/>
      <c r="AR33" s="268"/>
      <c r="AS33" s="268"/>
      <c r="AT33" s="268"/>
      <c r="AU33" s="268"/>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row>
    <row r="34" spans="1:89" s="2" customFormat="1" ht="20.25" customHeight="1">
      <c r="A34" s="5"/>
      <c r="B34" s="285"/>
      <c r="C34" s="286"/>
      <c r="D34" s="286"/>
      <c r="E34" s="286"/>
      <c r="F34" s="286"/>
      <c r="G34" s="286"/>
      <c r="H34" s="286"/>
      <c r="I34" s="286"/>
      <c r="J34" s="287"/>
      <c r="K34" s="198"/>
      <c r="L34" s="198"/>
      <c r="M34" s="198"/>
      <c r="N34" s="198"/>
      <c r="O34" s="199"/>
      <c r="P34" s="279" t="s">
        <v>96</v>
      </c>
      <c r="Q34" s="280"/>
      <c r="R34" s="280"/>
      <c r="S34" s="281"/>
      <c r="T34" s="274" t="str">
        <f>IF(P32="","",VLOOKUP(TEXT(P32,"000"),郵便番号!$A$1:$C$948,2,0))</f>
        <v/>
      </c>
      <c r="U34" s="275"/>
      <c r="V34" s="275"/>
      <c r="W34" s="275"/>
      <c r="X34" s="275"/>
      <c r="Y34" s="276"/>
      <c r="Z34" s="267"/>
      <c r="AA34" s="268"/>
      <c r="AB34" s="268"/>
      <c r="AC34" s="268"/>
      <c r="AD34" s="268"/>
      <c r="AE34" s="268"/>
      <c r="AF34" s="268"/>
      <c r="AG34" s="268"/>
      <c r="AH34" s="268"/>
      <c r="AI34" s="268"/>
      <c r="AJ34" s="268"/>
      <c r="AK34" s="268"/>
      <c r="AL34" s="268"/>
      <c r="AM34" s="268"/>
      <c r="AN34" s="268"/>
      <c r="AO34" s="268"/>
      <c r="AP34" s="268"/>
      <c r="AQ34" s="268"/>
      <c r="AR34" s="268"/>
      <c r="AS34" s="268"/>
      <c r="AT34" s="268"/>
      <c r="AU34" s="268"/>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row>
    <row r="35" spans="1:89" s="2" customFormat="1" ht="20.25" customHeight="1">
      <c r="A35" s="5"/>
      <c r="B35" s="285"/>
      <c r="C35" s="286"/>
      <c r="D35" s="286"/>
      <c r="E35" s="286"/>
      <c r="F35" s="286"/>
      <c r="G35" s="286"/>
      <c r="H35" s="286"/>
      <c r="I35" s="286"/>
      <c r="J35" s="287"/>
      <c r="K35" s="195" t="s">
        <v>90</v>
      </c>
      <c r="L35" s="195"/>
      <c r="M35" s="195"/>
      <c r="N35" s="195"/>
      <c r="O35" s="196"/>
      <c r="P35" s="245" t="s">
        <v>95</v>
      </c>
      <c r="Q35" s="246"/>
      <c r="R35" s="246"/>
      <c r="S35" s="247"/>
      <c r="T35" s="211"/>
      <c r="U35" s="212"/>
      <c r="V35" s="212"/>
      <c r="W35" s="212"/>
      <c r="X35" s="212"/>
      <c r="Y35" s="214"/>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row>
    <row r="36" spans="1:89" s="2" customFormat="1" ht="20.25" customHeight="1">
      <c r="A36" s="5"/>
      <c r="B36" s="285"/>
      <c r="C36" s="286"/>
      <c r="D36" s="286"/>
      <c r="E36" s="286"/>
      <c r="F36" s="286"/>
      <c r="G36" s="286"/>
      <c r="H36" s="286"/>
      <c r="I36" s="286"/>
      <c r="J36" s="287"/>
      <c r="K36" s="198"/>
      <c r="L36" s="198"/>
      <c r="M36" s="198"/>
      <c r="N36" s="198"/>
      <c r="O36" s="199"/>
      <c r="P36" s="279" t="s">
        <v>96</v>
      </c>
      <c r="Q36" s="280"/>
      <c r="R36" s="280"/>
      <c r="S36" s="281"/>
      <c r="T36" s="215"/>
      <c r="U36" s="231"/>
      <c r="V36" s="231"/>
      <c r="W36" s="231"/>
      <c r="X36" s="231"/>
      <c r="Y36" s="232"/>
      <c r="Z36" s="6"/>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row>
    <row r="37" spans="1:89" s="2" customFormat="1" ht="20.25" customHeight="1">
      <c r="A37" s="5"/>
      <c r="B37" s="285"/>
      <c r="C37" s="286"/>
      <c r="D37" s="286"/>
      <c r="E37" s="286"/>
      <c r="F37" s="286"/>
      <c r="G37" s="286"/>
      <c r="H37" s="286"/>
      <c r="I37" s="286"/>
      <c r="J37" s="287"/>
      <c r="K37" s="291" t="s">
        <v>91</v>
      </c>
      <c r="L37" s="195"/>
      <c r="M37" s="195"/>
      <c r="N37" s="195"/>
      <c r="O37" s="196"/>
      <c r="P37" s="245" t="s">
        <v>95</v>
      </c>
      <c r="Q37" s="246"/>
      <c r="R37" s="246"/>
      <c r="S37" s="247"/>
      <c r="T37" s="211"/>
      <c r="U37" s="212"/>
      <c r="V37" s="212"/>
      <c r="W37" s="212"/>
      <c r="X37" s="213"/>
      <c r="Y37" s="212"/>
      <c r="Z37" s="212"/>
      <c r="AA37" s="212"/>
      <c r="AB37" s="212"/>
      <c r="AC37" s="212"/>
      <c r="AD37" s="212"/>
      <c r="AE37" s="212"/>
      <c r="AF37" s="212"/>
      <c r="AG37" s="212"/>
      <c r="AH37" s="212"/>
      <c r="AI37" s="212"/>
      <c r="AJ37" s="212"/>
      <c r="AK37" s="212"/>
      <c r="AL37" s="212"/>
      <c r="AM37" s="212"/>
      <c r="AN37" s="212"/>
      <c r="AO37" s="212"/>
      <c r="AP37" s="214"/>
      <c r="AQ37" s="7"/>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row>
    <row r="38" spans="1:89" s="2" customFormat="1" ht="20.25" customHeight="1">
      <c r="A38" s="5"/>
      <c r="B38" s="285"/>
      <c r="C38" s="286"/>
      <c r="D38" s="286"/>
      <c r="E38" s="286"/>
      <c r="F38" s="286"/>
      <c r="G38" s="286"/>
      <c r="H38" s="286"/>
      <c r="I38" s="286"/>
      <c r="J38" s="287"/>
      <c r="K38" s="198"/>
      <c r="L38" s="230"/>
      <c r="M38" s="198"/>
      <c r="N38" s="198"/>
      <c r="O38" s="199"/>
      <c r="P38" s="297" t="s">
        <v>96</v>
      </c>
      <c r="Q38" s="298"/>
      <c r="R38" s="298"/>
      <c r="S38" s="299"/>
      <c r="T38" s="215"/>
      <c r="U38" s="216"/>
      <c r="V38" s="216"/>
      <c r="W38" s="216"/>
      <c r="X38" s="216"/>
      <c r="Y38" s="216"/>
      <c r="Z38" s="216"/>
      <c r="AA38" s="216"/>
      <c r="AB38" s="216"/>
      <c r="AC38" s="216"/>
      <c r="AD38" s="216"/>
      <c r="AE38" s="216"/>
      <c r="AF38" s="216"/>
      <c r="AG38" s="216"/>
      <c r="AH38" s="216"/>
      <c r="AI38" s="216"/>
      <c r="AJ38" s="216"/>
      <c r="AK38" s="216"/>
      <c r="AL38" s="216"/>
      <c r="AM38" s="216"/>
      <c r="AN38" s="216"/>
      <c r="AO38" s="216"/>
      <c r="AP38" s="218"/>
      <c r="AQ38" s="7" t="s">
        <v>1207</v>
      </c>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row>
    <row r="39" spans="1:89" s="2" customFormat="1" ht="20.25" customHeight="1">
      <c r="A39" s="5"/>
      <c r="B39" s="285"/>
      <c r="C39" s="286"/>
      <c r="D39" s="286"/>
      <c r="E39" s="286"/>
      <c r="F39" s="286"/>
      <c r="G39" s="286"/>
      <c r="H39" s="286"/>
      <c r="I39" s="286"/>
      <c r="J39" s="287"/>
      <c r="K39" s="291" t="s">
        <v>1168</v>
      </c>
      <c r="L39" s="195"/>
      <c r="M39" s="195"/>
      <c r="N39" s="195"/>
      <c r="O39" s="196"/>
      <c r="P39" s="245" t="s">
        <v>86</v>
      </c>
      <c r="Q39" s="246"/>
      <c r="R39" s="246"/>
      <c r="S39" s="247"/>
      <c r="T39" s="211"/>
      <c r="U39" s="212"/>
      <c r="V39" s="212"/>
      <c r="W39" s="212"/>
      <c r="X39" s="213"/>
      <c r="Y39" s="212"/>
      <c r="Z39" s="212"/>
      <c r="AA39" s="212"/>
      <c r="AB39" s="212"/>
      <c r="AC39" s="212"/>
      <c r="AD39" s="212"/>
      <c r="AE39" s="212"/>
      <c r="AF39" s="212"/>
      <c r="AG39" s="212"/>
      <c r="AH39" s="212"/>
      <c r="AI39" s="212"/>
      <c r="AJ39" s="212"/>
      <c r="AK39" s="212"/>
      <c r="AL39" s="212"/>
      <c r="AM39" s="212"/>
      <c r="AN39" s="212"/>
      <c r="AO39" s="212"/>
      <c r="AP39" s="214"/>
      <c r="AQ39" s="7"/>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84">
        <f>IF(T39="ｺﾀﾞﾃ",1,0)</f>
        <v>0</v>
      </c>
      <c r="CG39" s="5"/>
      <c r="CH39" s="5"/>
      <c r="CI39" s="5"/>
      <c r="CJ39" s="5"/>
      <c r="CK39" s="5"/>
    </row>
    <row r="40" spans="1:89" s="2" customFormat="1" ht="20.25" customHeight="1">
      <c r="A40" s="5"/>
      <c r="B40" s="285"/>
      <c r="C40" s="286"/>
      <c r="D40" s="286"/>
      <c r="E40" s="286"/>
      <c r="F40" s="286"/>
      <c r="G40" s="286"/>
      <c r="H40" s="286"/>
      <c r="I40" s="286"/>
      <c r="J40" s="287"/>
      <c r="K40" s="198"/>
      <c r="L40" s="230"/>
      <c r="M40" s="198"/>
      <c r="N40" s="198"/>
      <c r="O40" s="199"/>
      <c r="P40" s="297" t="s">
        <v>96</v>
      </c>
      <c r="Q40" s="298"/>
      <c r="R40" s="298"/>
      <c r="S40" s="299"/>
      <c r="T40" s="215"/>
      <c r="U40" s="216"/>
      <c r="V40" s="216"/>
      <c r="W40" s="216"/>
      <c r="X40" s="216"/>
      <c r="Y40" s="216"/>
      <c r="Z40" s="216"/>
      <c r="AA40" s="216"/>
      <c r="AB40" s="216"/>
      <c r="AC40" s="216"/>
      <c r="AD40" s="216"/>
      <c r="AE40" s="216"/>
      <c r="AF40" s="216"/>
      <c r="AG40" s="216"/>
      <c r="AH40" s="216"/>
      <c r="AI40" s="216"/>
      <c r="AJ40" s="216"/>
      <c r="AK40" s="216"/>
      <c r="AL40" s="216"/>
      <c r="AM40" s="216"/>
      <c r="AN40" s="216"/>
      <c r="AO40" s="216"/>
      <c r="AP40" s="218"/>
      <c r="AQ40" s="7" t="s">
        <v>1260</v>
      </c>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84">
        <f>IF(T40="戸建て",1,0)</f>
        <v>0</v>
      </c>
      <c r="CG40" s="5"/>
      <c r="CH40" s="5"/>
      <c r="CI40" s="5"/>
      <c r="CJ40" s="5"/>
      <c r="CK40" s="5"/>
    </row>
    <row r="41" spans="1:89" s="2" customFormat="1" ht="20.25" customHeight="1">
      <c r="A41" s="5"/>
      <c r="B41" s="288"/>
      <c r="C41" s="289"/>
      <c r="D41" s="289"/>
      <c r="E41" s="289"/>
      <c r="F41" s="289"/>
      <c r="G41" s="289"/>
      <c r="H41" s="289"/>
      <c r="I41" s="289"/>
      <c r="J41" s="290"/>
      <c r="K41" s="206" t="s">
        <v>31</v>
      </c>
      <c r="L41" s="207"/>
      <c r="M41" s="207"/>
      <c r="N41" s="207"/>
      <c r="O41" s="208"/>
      <c r="P41" s="178" t="s">
        <v>106</v>
      </c>
      <c r="Q41" s="179"/>
      <c r="R41" s="180"/>
      <c r="S41" s="82" t="s">
        <v>92</v>
      </c>
      <c r="T41" s="178" t="s">
        <v>106</v>
      </c>
      <c r="U41" s="179"/>
      <c r="V41" s="180"/>
      <c r="W41" s="82" t="s">
        <v>92</v>
      </c>
      <c r="X41" s="178" t="s">
        <v>106</v>
      </c>
      <c r="Y41" s="179"/>
      <c r="Z41" s="180"/>
      <c r="AA41" s="5"/>
      <c r="AB41" s="5"/>
      <c r="AC41" s="5"/>
      <c r="AD41" s="5"/>
      <c r="AE41" s="5"/>
      <c r="AF41" s="5"/>
      <c r="AG41" s="5"/>
      <c r="AH41" s="5"/>
      <c r="AI41" s="5"/>
      <c r="AJ41" s="5"/>
      <c r="AK41" s="5"/>
      <c r="AL41" s="5"/>
      <c r="AM41" s="5"/>
      <c r="AN41" s="5"/>
      <c r="AO41" s="5"/>
      <c r="AP41" s="5"/>
      <c r="AQ41" s="7"/>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row>
    <row r="42" spans="1:89" s="2" customFormat="1" ht="5.25" customHeight="1">
      <c r="A42" s="5"/>
      <c r="B42" s="5"/>
      <c r="C42" s="5"/>
      <c r="D42" s="5"/>
      <c r="E42" s="5"/>
      <c r="F42" s="5"/>
      <c r="G42" s="5"/>
      <c r="H42" s="5"/>
      <c r="I42" s="5"/>
      <c r="J42" s="5"/>
      <c r="K42" s="5"/>
      <c r="L42" s="5"/>
      <c r="M42" s="5"/>
      <c r="N42" s="5"/>
      <c r="O42" s="5"/>
      <c r="P42" s="5"/>
      <c r="Q42" s="5"/>
      <c r="R42" s="5"/>
      <c r="S42" s="5"/>
      <c r="T42" s="5"/>
      <c r="U42" s="5"/>
      <c r="V42" s="5"/>
      <c r="W42" s="5"/>
      <c r="X42" s="5"/>
      <c r="Y42" s="5"/>
      <c r="Z42" s="9"/>
      <c r="AA42" s="9"/>
      <c r="AB42" s="9"/>
      <c r="AC42" s="9"/>
      <c r="AD42" s="9"/>
      <c r="AE42" s="9"/>
      <c r="AF42" s="9"/>
      <c r="AG42" s="9"/>
      <c r="AH42" s="9"/>
      <c r="AI42" s="9"/>
      <c r="AJ42" s="9"/>
      <c r="AK42" s="9"/>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row>
    <row r="43" spans="1:89" s="2" customFormat="1" ht="30" customHeight="1">
      <c r="A43" s="5"/>
      <c r="B43" s="228" t="s">
        <v>32</v>
      </c>
      <c r="C43" s="195"/>
      <c r="D43" s="195"/>
      <c r="E43" s="195"/>
      <c r="F43" s="195"/>
      <c r="G43" s="195"/>
      <c r="H43" s="195"/>
      <c r="I43" s="195"/>
      <c r="J43" s="196"/>
      <c r="K43" s="244" t="s">
        <v>1317</v>
      </c>
      <c r="L43" s="207"/>
      <c r="M43" s="207"/>
      <c r="N43" s="207"/>
      <c r="O43" s="208"/>
      <c r="P43" s="183"/>
      <c r="Q43" s="184"/>
      <c r="R43" s="184"/>
      <c r="S43" s="184"/>
      <c r="T43" s="184"/>
      <c r="U43" s="184"/>
      <c r="V43" s="184"/>
      <c r="W43" s="184"/>
      <c r="X43" s="184"/>
      <c r="Y43" s="184"/>
      <c r="Z43" s="184"/>
      <c r="AA43" s="184"/>
      <c r="AB43" s="184"/>
      <c r="AC43" s="185"/>
      <c r="AD43" s="10"/>
      <c r="AE43" s="7" t="s">
        <v>1244</v>
      </c>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row>
    <row r="44" spans="1:89" s="2" customFormat="1" ht="20.25" customHeight="1">
      <c r="A44" s="5"/>
      <c r="B44" s="269"/>
      <c r="C44" s="270"/>
      <c r="D44" s="270"/>
      <c r="E44" s="270"/>
      <c r="F44" s="270"/>
      <c r="G44" s="270"/>
      <c r="H44" s="270"/>
      <c r="I44" s="270"/>
      <c r="J44" s="271"/>
      <c r="K44" s="195" t="s">
        <v>88</v>
      </c>
      <c r="L44" s="229"/>
      <c r="M44" s="195"/>
      <c r="N44" s="195"/>
      <c r="O44" s="196"/>
      <c r="P44" s="295"/>
      <c r="Q44" s="296"/>
      <c r="R44" s="82" t="s">
        <v>92</v>
      </c>
      <c r="S44" s="233"/>
      <c r="T44" s="234"/>
      <c r="U44" s="23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row>
    <row r="45" spans="1:89" s="2" customFormat="1" ht="20.25" customHeight="1">
      <c r="A45" s="5"/>
      <c r="B45" s="269"/>
      <c r="C45" s="270"/>
      <c r="D45" s="270"/>
      <c r="E45" s="270"/>
      <c r="F45" s="270"/>
      <c r="G45" s="270"/>
      <c r="H45" s="270"/>
      <c r="I45" s="270"/>
      <c r="J45" s="271"/>
      <c r="K45" s="195" t="s">
        <v>89</v>
      </c>
      <c r="L45" s="229"/>
      <c r="M45" s="195"/>
      <c r="N45" s="195"/>
      <c r="O45" s="196"/>
      <c r="P45" s="222" t="s">
        <v>95</v>
      </c>
      <c r="Q45" s="311"/>
      <c r="R45" s="223"/>
      <c r="S45" s="312"/>
      <c r="T45" s="219" t="str">
        <f>IF($P$44="","",VLOOKUP(TEXT($P$44,"000"),郵便番号!$A$1:$C$948,3,0))</f>
        <v/>
      </c>
      <c r="U45" s="313"/>
      <c r="V45" s="313"/>
      <c r="W45" s="313"/>
      <c r="X45" s="313"/>
      <c r="Y45" s="314"/>
      <c r="Z45" s="267" t="s">
        <v>1220</v>
      </c>
      <c r="AA45" s="268"/>
      <c r="AB45" s="268"/>
      <c r="AC45" s="268"/>
      <c r="AD45" s="268"/>
      <c r="AE45" s="268"/>
      <c r="AF45" s="268"/>
      <c r="AG45" s="268"/>
      <c r="AH45" s="268"/>
      <c r="AI45" s="268"/>
      <c r="AJ45" s="268"/>
      <c r="AK45" s="268"/>
      <c r="AL45" s="268"/>
      <c r="AM45" s="268"/>
      <c r="AN45" s="268"/>
      <c r="AO45" s="268"/>
      <c r="AP45" s="268"/>
      <c r="AQ45" s="268"/>
      <c r="AR45" s="268"/>
      <c r="AS45" s="268"/>
      <c r="AT45" s="268"/>
      <c r="AU45" s="268"/>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row>
    <row r="46" spans="1:89" s="2" customFormat="1" ht="20.25" customHeight="1">
      <c r="A46" s="5"/>
      <c r="B46" s="269"/>
      <c r="C46" s="270"/>
      <c r="D46" s="270"/>
      <c r="E46" s="270"/>
      <c r="F46" s="270"/>
      <c r="G46" s="270"/>
      <c r="H46" s="270"/>
      <c r="I46" s="270"/>
      <c r="J46" s="271"/>
      <c r="K46" s="198"/>
      <c r="L46" s="198"/>
      <c r="M46" s="198"/>
      <c r="N46" s="198"/>
      <c r="O46" s="199"/>
      <c r="P46" s="225" t="s">
        <v>96</v>
      </c>
      <c r="Q46" s="226"/>
      <c r="R46" s="226"/>
      <c r="S46" s="227"/>
      <c r="T46" s="274" t="str">
        <f>IF($P$44="","",VLOOKUP(TEXT($P$44,"000"),郵便番号!$A$1:$C$948,2,0))</f>
        <v/>
      </c>
      <c r="U46" s="275"/>
      <c r="V46" s="275"/>
      <c r="W46" s="275"/>
      <c r="X46" s="275"/>
      <c r="Y46" s="276"/>
      <c r="Z46" s="267"/>
      <c r="AA46" s="268"/>
      <c r="AB46" s="268"/>
      <c r="AC46" s="268"/>
      <c r="AD46" s="268"/>
      <c r="AE46" s="268"/>
      <c r="AF46" s="268"/>
      <c r="AG46" s="268"/>
      <c r="AH46" s="268"/>
      <c r="AI46" s="268"/>
      <c r="AJ46" s="268"/>
      <c r="AK46" s="268"/>
      <c r="AL46" s="268"/>
      <c r="AM46" s="268"/>
      <c r="AN46" s="268"/>
      <c r="AO46" s="268"/>
      <c r="AP46" s="268"/>
      <c r="AQ46" s="268"/>
      <c r="AR46" s="268"/>
      <c r="AS46" s="268"/>
      <c r="AT46" s="268"/>
      <c r="AU46" s="268"/>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row>
    <row r="47" spans="1:89" s="2" customFormat="1" ht="20.25" customHeight="1">
      <c r="A47" s="5"/>
      <c r="B47" s="269"/>
      <c r="C47" s="270"/>
      <c r="D47" s="270"/>
      <c r="E47" s="270"/>
      <c r="F47" s="270"/>
      <c r="G47" s="270"/>
      <c r="H47" s="270"/>
      <c r="I47" s="270"/>
      <c r="J47" s="271"/>
      <c r="K47" s="195" t="s">
        <v>90</v>
      </c>
      <c r="L47" s="195"/>
      <c r="M47" s="195"/>
      <c r="N47" s="195"/>
      <c r="O47" s="196"/>
      <c r="P47" s="222" t="s">
        <v>95</v>
      </c>
      <c r="Q47" s="223"/>
      <c r="R47" s="223"/>
      <c r="S47" s="224"/>
      <c r="T47" s="211"/>
      <c r="U47" s="212"/>
      <c r="V47" s="212"/>
      <c r="W47" s="212"/>
      <c r="X47" s="212"/>
      <c r="Y47" s="214"/>
      <c r="Z47" s="9"/>
      <c r="AA47" s="5"/>
      <c r="AB47" s="9"/>
      <c r="AC47" s="9"/>
      <c r="AD47" s="9"/>
      <c r="AE47" s="9"/>
      <c r="AF47" s="9"/>
      <c r="AG47" s="9"/>
      <c r="AH47" s="9"/>
      <c r="AI47" s="9"/>
      <c r="AJ47" s="9"/>
      <c r="AK47" s="9"/>
      <c r="AL47" s="9"/>
      <c r="AM47" s="9"/>
      <c r="AN47" s="9"/>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row>
    <row r="48" spans="1:89" s="2" customFormat="1" ht="20.25" customHeight="1">
      <c r="A48" s="5"/>
      <c r="B48" s="269"/>
      <c r="C48" s="270"/>
      <c r="D48" s="270"/>
      <c r="E48" s="270"/>
      <c r="F48" s="270"/>
      <c r="G48" s="270"/>
      <c r="H48" s="270"/>
      <c r="I48" s="270"/>
      <c r="J48" s="271"/>
      <c r="K48" s="198"/>
      <c r="L48" s="230"/>
      <c r="M48" s="198"/>
      <c r="N48" s="198"/>
      <c r="O48" s="199"/>
      <c r="P48" s="225" t="s">
        <v>96</v>
      </c>
      <c r="Q48" s="226"/>
      <c r="R48" s="226"/>
      <c r="S48" s="227"/>
      <c r="T48" s="215"/>
      <c r="U48" s="231"/>
      <c r="V48" s="231"/>
      <c r="W48" s="231"/>
      <c r="X48" s="231"/>
      <c r="Y48" s="232"/>
      <c r="Z48" s="11"/>
      <c r="AA48" s="5"/>
      <c r="AB48" s="9"/>
      <c r="AC48" s="9"/>
      <c r="AD48" s="9"/>
      <c r="AE48" s="9"/>
      <c r="AF48" s="9"/>
      <c r="AG48" s="9"/>
      <c r="AH48" s="9"/>
      <c r="AI48" s="9"/>
      <c r="AJ48" s="9"/>
      <c r="AK48" s="9"/>
      <c r="AL48" s="9"/>
      <c r="AM48" s="9"/>
      <c r="AN48" s="9"/>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row>
    <row r="49" spans="1:89" s="2" customFormat="1" ht="20.25" customHeight="1">
      <c r="A49" s="5"/>
      <c r="B49" s="269"/>
      <c r="C49" s="270"/>
      <c r="D49" s="270"/>
      <c r="E49" s="270"/>
      <c r="F49" s="270"/>
      <c r="G49" s="270"/>
      <c r="H49" s="270"/>
      <c r="I49" s="270"/>
      <c r="J49" s="271"/>
      <c r="K49" s="195" t="s">
        <v>91</v>
      </c>
      <c r="L49" s="229"/>
      <c r="M49" s="195"/>
      <c r="N49" s="195"/>
      <c r="O49" s="196"/>
      <c r="P49" s="222" t="s">
        <v>95</v>
      </c>
      <c r="Q49" s="223"/>
      <c r="R49" s="223"/>
      <c r="S49" s="224"/>
      <c r="T49" s="294"/>
      <c r="U49" s="212"/>
      <c r="V49" s="212"/>
      <c r="W49" s="212"/>
      <c r="X49" s="212"/>
      <c r="Y49" s="212"/>
      <c r="Z49" s="212"/>
      <c r="AA49" s="212"/>
      <c r="AB49" s="212"/>
      <c r="AC49" s="212"/>
      <c r="AD49" s="212"/>
      <c r="AE49" s="212"/>
      <c r="AF49" s="212"/>
      <c r="AG49" s="212"/>
      <c r="AH49" s="212"/>
      <c r="AI49" s="212"/>
      <c r="AJ49" s="212"/>
      <c r="AK49" s="212"/>
      <c r="AL49" s="212"/>
      <c r="AM49" s="212"/>
      <c r="AN49" s="212"/>
      <c r="AO49" s="212"/>
      <c r="AP49" s="214"/>
      <c r="AQ49" s="7" t="s">
        <v>1207</v>
      </c>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row>
    <row r="50" spans="1:89" s="2" customFormat="1" ht="20.25" customHeight="1">
      <c r="A50" s="5"/>
      <c r="B50" s="269"/>
      <c r="C50" s="270"/>
      <c r="D50" s="270"/>
      <c r="E50" s="270"/>
      <c r="F50" s="270"/>
      <c r="G50" s="270"/>
      <c r="H50" s="270"/>
      <c r="I50" s="270"/>
      <c r="J50" s="271"/>
      <c r="K50" s="198"/>
      <c r="L50" s="198"/>
      <c r="M50" s="198"/>
      <c r="N50" s="198"/>
      <c r="O50" s="199"/>
      <c r="P50" s="197" t="s">
        <v>96</v>
      </c>
      <c r="Q50" s="198"/>
      <c r="R50" s="198"/>
      <c r="S50" s="199"/>
      <c r="T50" s="315"/>
      <c r="U50" s="216"/>
      <c r="V50" s="216"/>
      <c r="W50" s="216"/>
      <c r="X50" s="216"/>
      <c r="Y50" s="216"/>
      <c r="Z50" s="216"/>
      <c r="AA50" s="216"/>
      <c r="AB50" s="216"/>
      <c r="AC50" s="216"/>
      <c r="AD50" s="216"/>
      <c r="AE50" s="216"/>
      <c r="AF50" s="216"/>
      <c r="AG50" s="216"/>
      <c r="AH50" s="216"/>
      <c r="AI50" s="216"/>
      <c r="AJ50" s="216"/>
      <c r="AK50" s="216"/>
      <c r="AL50" s="216"/>
      <c r="AM50" s="216"/>
      <c r="AN50" s="216"/>
      <c r="AO50" s="216"/>
      <c r="AP50" s="218"/>
      <c r="AQ50" s="7" t="s">
        <v>1207</v>
      </c>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row>
    <row r="51" spans="1:89" s="2" customFormat="1" ht="20.25" customHeight="1">
      <c r="A51" s="5"/>
      <c r="B51" s="269"/>
      <c r="C51" s="270"/>
      <c r="D51" s="270"/>
      <c r="E51" s="270"/>
      <c r="F51" s="292"/>
      <c r="G51" s="270"/>
      <c r="H51" s="270"/>
      <c r="I51" s="270"/>
      <c r="J51" s="271"/>
      <c r="K51" s="206" t="s">
        <v>71</v>
      </c>
      <c r="L51" s="207"/>
      <c r="M51" s="207"/>
      <c r="N51" s="207"/>
      <c r="O51" s="208"/>
      <c r="P51" s="183"/>
      <c r="Q51" s="184"/>
      <c r="R51" s="184"/>
      <c r="S51" s="184"/>
      <c r="T51" s="184"/>
      <c r="U51" s="184"/>
      <c r="V51" s="184"/>
      <c r="W51" s="184"/>
      <c r="X51" s="184"/>
      <c r="Y51" s="184"/>
      <c r="Z51" s="184"/>
      <c r="AA51" s="184"/>
      <c r="AB51" s="184"/>
      <c r="AC51" s="185"/>
      <c r="AD51" s="7" t="s">
        <v>1245</v>
      </c>
      <c r="AE51" s="12"/>
      <c r="AF51" s="12"/>
      <c r="AG51" s="12"/>
      <c r="AH51" s="12"/>
      <c r="AI51" s="12"/>
      <c r="AJ51" s="12"/>
      <c r="AK51" s="12"/>
      <c r="AL51" s="12"/>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row>
    <row r="52" spans="1:89" s="2" customFormat="1" ht="20.25" customHeight="1">
      <c r="A52" s="5"/>
      <c r="B52" s="269"/>
      <c r="C52" s="270"/>
      <c r="D52" s="270"/>
      <c r="E52" s="270"/>
      <c r="F52" s="270"/>
      <c r="G52" s="270"/>
      <c r="H52" s="270"/>
      <c r="I52" s="270"/>
      <c r="J52" s="271"/>
      <c r="K52" s="186" t="s">
        <v>72</v>
      </c>
      <c r="L52" s="187"/>
      <c r="M52" s="187"/>
      <c r="N52" s="187"/>
      <c r="O52" s="188"/>
      <c r="P52" s="183"/>
      <c r="Q52" s="293"/>
      <c r="R52" s="184"/>
      <c r="S52" s="184"/>
      <c r="T52" s="184"/>
      <c r="U52" s="293"/>
      <c r="V52" s="184"/>
      <c r="W52" s="184"/>
      <c r="X52" s="184"/>
      <c r="Y52" s="184"/>
      <c r="Z52" s="184"/>
      <c r="AA52" s="184"/>
      <c r="AB52" s="184"/>
      <c r="AC52" s="185"/>
      <c r="AD52" s="23" t="s">
        <v>1246</v>
      </c>
      <c r="AE52" s="7"/>
      <c r="AF52" s="7"/>
      <c r="AG52" s="7"/>
      <c r="AH52" s="7"/>
      <c r="AI52" s="7"/>
      <c r="AJ52" s="7"/>
      <c r="AK52" s="7"/>
      <c r="AL52" s="7"/>
      <c r="AM52" s="7"/>
      <c r="AN52" s="7"/>
      <c r="AO52" s="7"/>
      <c r="AP52" s="7"/>
      <c r="AQ52" s="7"/>
      <c r="AR52" s="7"/>
      <c r="AS52" s="7"/>
      <c r="AT52" s="7"/>
      <c r="AU52" s="7"/>
      <c r="AV52" s="7"/>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row>
    <row r="53" spans="1:89" s="2" customFormat="1" ht="20.25" customHeight="1">
      <c r="A53" s="5"/>
      <c r="B53" s="197"/>
      <c r="C53" s="198"/>
      <c r="D53" s="198"/>
      <c r="E53" s="198"/>
      <c r="F53" s="198"/>
      <c r="G53" s="198"/>
      <c r="H53" s="198"/>
      <c r="I53" s="198"/>
      <c r="J53" s="199"/>
      <c r="K53" s="206" t="s">
        <v>31</v>
      </c>
      <c r="L53" s="207"/>
      <c r="M53" s="207"/>
      <c r="N53" s="207"/>
      <c r="O53" s="208"/>
      <c r="P53" s="178"/>
      <c r="Q53" s="179"/>
      <c r="R53" s="180"/>
      <c r="S53" s="82" t="s">
        <v>92</v>
      </c>
      <c r="T53" s="178"/>
      <c r="U53" s="179"/>
      <c r="V53" s="180"/>
      <c r="W53" s="82" t="s">
        <v>92</v>
      </c>
      <c r="X53" s="178"/>
      <c r="Y53" s="179"/>
      <c r="Z53" s="180"/>
      <c r="AA53" s="125" t="s">
        <v>1325</v>
      </c>
      <c r="AB53" s="9"/>
      <c r="AC53" s="126"/>
      <c r="AD53" s="127"/>
      <c r="AE53" s="128"/>
      <c r="AF53" s="128"/>
      <c r="AG53" s="128"/>
      <c r="AH53" s="128"/>
      <c r="AI53" s="128"/>
      <c r="AJ53" s="128"/>
      <c r="AK53" s="128"/>
      <c r="AL53" s="128"/>
      <c r="AM53" s="7"/>
      <c r="AN53" s="7"/>
      <c r="AO53" s="7"/>
      <c r="AP53" s="7"/>
      <c r="AQ53" s="7"/>
      <c r="AR53" s="7"/>
      <c r="AS53" s="7"/>
      <c r="AT53" s="7"/>
      <c r="AU53" s="7"/>
      <c r="AV53" s="7"/>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row>
    <row r="54" spans="1:89" s="2" customFormat="1" ht="5.25" customHeight="1">
      <c r="A54" s="5"/>
      <c r="B54" s="5"/>
      <c r="C54" s="5"/>
      <c r="D54" s="5"/>
      <c r="E54" s="5"/>
      <c r="F54" s="5"/>
      <c r="G54" s="5"/>
      <c r="H54" s="5"/>
      <c r="I54" s="5"/>
      <c r="J54" s="5"/>
      <c r="K54" s="5"/>
      <c r="L54" s="5"/>
      <c r="M54" s="5"/>
      <c r="N54" s="9"/>
      <c r="O54" s="9"/>
      <c r="P54" s="9"/>
      <c r="Q54" s="9"/>
      <c r="R54" s="9"/>
      <c r="S54" s="9"/>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row>
    <row r="55" spans="1:89" s="2" customFormat="1" ht="36.75" customHeight="1">
      <c r="A55" s="5"/>
      <c r="B55" s="194" t="s">
        <v>1187</v>
      </c>
      <c r="C55" s="195"/>
      <c r="D55" s="195"/>
      <c r="E55" s="195"/>
      <c r="F55" s="195"/>
      <c r="G55" s="195"/>
      <c r="H55" s="195"/>
      <c r="I55" s="195"/>
      <c r="J55" s="196"/>
      <c r="K55" s="316" t="s">
        <v>97</v>
      </c>
      <c r="L55" s="317"/>
      <c r="M55" s="317"/>
      <c r="N55" s="318"/>
      <c r="O55" s="319"/>
      <c r="P55" s="320"/>
      <c r="Q55" s="321"/>
      <c r="R55" s="321"/>
      <c r="S55" s="321"/>
      <c r="T55" s="321"/>
      <c r="U55" s="321"/>
      <c r="V55" s="321"/>
      <c r="W55" s="321"/>
      <c r="X55" s="321"/>
      <c r="Y55" s="321"/>
      <c r="Z55" s="321"/>
      <c r="AA55" s="321"/>
      <c r="AB55" s="321"/>
      <c r="AC55" s="321"/>
      <c r="AD55" s="321"/>
      <c r="AE55" s="321"/>
      <c r="AF55" s="321"/>
      <c r="AG55" s="321"/>
      <c r="AH55" s="321"/>
      <c r="AI55" s="321"/>
      <c r="AJ55" s="321"/>
      <c r="AK55" s="321"/>
      <c r="AL55" s="321"/>
      <c r="AM55" s="321"/>
      <c r="AN55" s="321"/>
      <c r="AO55" s="321"/>
      <c r="AP55" s="322"/>
      <c r="AQ55" s="6" t="s">
        <v>1257</v>
      </c>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row>
    <row r="56" spans="1:89" s="2" customFormat="1" ht="22.5" customHeight="1">
      <c r="A56" s="5"/>
      <c r="B56" s="269"/>
      <c r="C56" s="270"/>
      <c r="D56" s="270"/>
      <c r="E56" s="270"/>
      <c r="F56" s="270"/>
      <c r="G56" s="270"/>
      <c r="H56" s="270"/>
      <c r="I56" s="270"/>
      <c r="J56" s="271"/>
      <c r="K56" s="236" t="str">
        <f>IF(OR($P$55=ﾌﾟﾙﾀﾞｳﾝﾘｽﾄ!$H$3,$P$55=ﾌﾟﾙﾀﾞｳﾝﾘｽﾄ!$H$4),"入力不要","資料の確認及び承認")</f>
        <v>資料の確認及び承認</v>
      </c>
      <c r="L56" s="237"/>
      <c r="M56" s="237"/>
      <c r="N56" s="238"/>
      <c r="O56" s="239"/>
      <c r="P56" s="240"/>
      <c r="Q56" s="241"/>
      <c r="R56" s="74" t="s">
        <v>1360</v>
      </c>
      <c r="S56" s="75"/>
      <c r="T56" s="76"/>
      <c r="U56" s="76"/>
      <c r="V56" s="76"/>
      <c r="W56" s="76"/>
      <c r="X56" s="76"/>
      <c r="Y56" s="76"/>
      <c r="Z56" s="76"/>
      <c r="AA56" s="76"/>
      <c r="AB56" s="76"/>
      <c r="AC56" s="76"/>
      <c r="AD56" s="13"/>
      <c r="AE56" s="13"/>
      <c r="AF56" s="13"/>
      <c r="AG56" s="13"/>
      <c r="AH56" s="13"/>
      <c r="AI56" s="13"/>
      <c r="AJ56" s="13"/>
      <c r="AK56" s="13"/>
      <c r="AL56" s="13"/>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row>
    <row r="57" spans="1:89" s="2" customFormat="1" ht="20.25" customHeight="1">
      <c r="A57" s="5"/>
      <c r="B57" s="269"/>
      <c r="C57" s="270"/>
      <c r="D57" s="270"/>
      <c r="E57" s="270"/>
      <c r="F57" s="270"/>
      <c r="G57" s="270"/>
      <c r="H57" s="270"/>
      <c r="I57" s="270"/>
      <c r="J57" s="271"/>
      <c r="K57" s="236" t="str">
        <f>IF(OR($P$55=ﾌﾟﾙﾀﾞｳﾝﾘｽﾄ!$H$3,$P$55=ﾌﾟﾙﾀﾞｳﾝﾘｽﾄ!$H$4),"入力不要","書類の種類")</f>
        <v>書類の種類</v>
      </c>
      <c r="L57" s="237"/>
      <c r="M57" s="237"/>
      <c r="N57" s="238"/>
      <c r="O57" s="239"/>
      <c r="P57" s="183"/>
      <c r="Q57" s="242"/>
      <c r="R57" s="242"/>
      <c r="S57" s="242"/>
      <c r="T57" s="242"/>
      <c r="U57" s="242"/>
      <c r="V57" s="242"/>
      <c r="W57" s="242"/>
      <c r="X57" s="242"/>
      <c r="Y57" s="242"/>
      <c r="Z57" s="242"/>
      <c r="AA57" s="242"/>
      <c r="AB57" s="242"/>
      <c r="AC57" s="243"/>
      <c r="AD57" s="6" t="s">
        <v>1208</v>
      </c>
      <c r="AE57" s="13"/>
      <c r="AF57" s="13"/>
      <c r="AG57" s="13"/>
      <c r="AH57" s="13"/>
      <c r="AI57" s="13"/>
      <c r="AJ57" s="13"/>
      <c r="AK57" s="13"/>
      <c r="AL57" s="13"/>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row>
    <row r="58" spans="1:89" s="2" customFormat="1" ht="33" customHeight="1">
      <c r="A58" s="5"/>
      <c r="B58" s="269"/>
      <c r="C58" s="270"/>
      <c r="D58" s="270"/>
      <c r="E58" s="270"/>
      <c r="F58" s="270"/>
      <c r="G58" s="270"/>
      <c r="H58" s="270"/>
      <c r="I58" s="270"/>
      <c r="J58" s="271"/>
      <c r="K58" s="236" t="str">
        <f>IF(OR($P$55=ﾌﾟﾙﾀﾞｳﾝﾘｽﾄ!$H$3,$P$55=ﾌﾟﾙﾀﾞｳﾝﾘｽﾄ!$H$4),"入力不要","書類の送付先")</f>
        <v>書類の送付先</v>
      </c>
      <c r="L58" s="237"/>
      <c r="M58" s="237"/>
      <c r="N58" s="238"/>
      <c r="O58" s="239"/>
      <c r="P58" s="351"/>
      <c r="Q58" s="352"/>
      <c r="R58" s="353"/>
      <c r="S58" s="353"/>
      <c r="T58" s="353"/>
      <c r="U58" s="353"/>
      <c r="V58" s="353"/>
      <c r="W58" s="353"/>
      <c r="X58" s="353"/>
      <c r="Y58" s="353"/>
      <c r="Z58" s="353"/>
      <c r="AA58" s="353"/>
      <c r="AB58" s="353"/>
      <c r="AC58" s="354"/>
      <c r="AD58" s="6" t="s">
        <v>1209</v>
      </c>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row>
    <row r="59" spans="1:89" s="2" customFormat="1" ht="30" customHeight="1">
      <c r="A59" s="5"/>
      <c r="B59" s="269"/>
      <c r="C59" s="270"/>
      <c r="D59" s="270"/>
      <c r="E59" s="270"/>
      <c r="F59" s="270"/>
      <c r="G59" s="270"/>
      <c r="H59" s="270"/>
      <c r="I59" s="270"/>
      <c r="J59" s="270"/>
      <c r="K59" s="326" t="str">
        <f>IF(OR($P$55=ﾌﾟﾙﾀﾞｳﾝﾘｽﾄ!$H$3,$P$55=ﾌﾟﾙﾀﾞｳﾝﾘｽﾄ!$H$4,$P$58="1.上記記載の管理会社の連絡先と同じ"),"入力不要","管理会社名")</f>
        <v>管理会社名</v>
      </c>
      <c r="L59" s="327"/>
      <c r="M59" s="327"/>
      <c r="N59" s="327"/>
      <c r="O59" s="328"/>
      <c r="P59" s="183"/>
      <c r="Q59" s="184"/>
      <c r="R59" s="184"/>
      <c r="S59" s="184"/>
      <c r="T59" s="184"/>
      <c r="U59" s="184"/>
      <c r="V59" s="184"/>
      <c r="W59" s="184"/>
      <c r="X59" s="184"/>
      <c r="Y59" s="184"/>
      <c r="Z59" s="184"/>
      <c r="AA59" s="184"/>
      <c r="AB59" s="184"/>
      <c r="AC59" s="185"/>
      <c r="AD59" s="7" t="s">
        <v>1247</v>
      </c>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c r="CG59" s="5"/>
      <c r="CH59" s="5"/>
      <c r="CI59" s="5"/>
      <c r="CJ59" s="5"/>
      <c r="CK59" s="5"/>
    </row>
    <row r="60" spans="1:89" s="2" customFormat="1" ht="20.25" customHeight="1">
      <c r="A60" s="5"/>
      <c r="B60" s="269"/>
      <c r="C60" s="270"/>
      <c r="D60" s="270"/>
      <c r="E60" s="270"/>
      <c r="F60" s="270"/>
      <c r="G60" s="270"/>
      <c r="H60" s="270"/>
      <c r="I60" s="270"/>
      <c r="J60" s="270"/>
      <c r="K60" s="329" t="str">
        <f>IF(OR($P$55=ﾌﾟﾙﾀﾞｳﾝﾘｽﾄ!$H$3,$P$55=ﾌﾟﾙﾀﾞｳﾝﾘｽﾄ!$H$4,$P$58="1.上記記載の管理会社の連絡先と同じ"),"入力不要","郵便番号")</f>
        <v>郵便番号</v>
      </c>
      <c r="L60" s="330"/>
      <c r="M60" s="330"/>
      <c r="N60" s="331"/>
      <c r="O60" s="332"/>
      <c r="P60" s="295"/>
      <c r="Q60" s="296"/>
      <c r="R60" s="82" t="s">
        <v>92</v>
      </c>
      <c r="S60" s="233"/>
      <c r="T60" s="234"/>
      <c r="U60" s="23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c r="CG60" s="5"/>
      <c r="CH60" s="5"/>
      <c r="CI60" s="5"/>
      <c r="CJ60" s="5"/>
      <c r="CK60" s="5"/>
    </row>
    <row r="61" spans="1:89" s="2" customFormat="1" ht="20.25" customHeight="1">
      <c r="A61" s="5"/>
      <c r="B61" s="269"/>
      <c r="C61" s="270"/>
      <c r="D61" s="270"/>
      <c r="E61" s="270"/>
      <c r="F61" s="270"/>
      <c r="G61" s="270"/>
      <c r="H61" s="270"/>
      <c r="I61" s="270"/>
      <c r="J61" s="270"/>
      <c r="K61" s="329" t="str">
        <f>IF(OR($P$55=ﾌﾟﾙﾀﾞｳﾝﾘｽﾄ!$H$3,$P$55=ﾌﾟﾙﾀﾞｳﾝﾘｽﾄ!$H$4,$P$58="1.上記記載の管理会社の連絡先と同じ"),"入力不要","都道府県")</f>
        <v>都道府県</v>
      </c>
      <c r="L61" s="330"/>
      <c r="M61" s="330"/>
      <c r="N61" s="330"/>
      <c r="O61" s="332"/>
      <c r="P61" s="223" t="s">
        <v>95</v>
      </c>
      <c r="Q61" s="223"/>
      <c r="R61" s="223"/>
      <c r="S61" s="224"/>
      <c r="T61" s="219" t="str">
        <f>IF($P$60="","",VLOOKUP(TEXT($P$60,"000"),郵便番号!$A$1:$C$948,3,0))</f>
        <v/>
      </c>
      <c r="U61" s="313"/>
      <c r="V61" s="313"/>
      <c r="W61" s="313"/>
      <c r="X61" s="313"/>
      <c r="Y61" s="314"/>
      <c r="Z61" s="267" t="s">
        <v>1220</v>
      </c>
      <c r="AA61" s="268"/>
      <c r="AB61" s="268"/>
      <c r="AC61" s="268"/>
      <c r="AD61" s="268"/>
      <c r="AE61" s="268"/>
      <c r="AF61" s="268"/>
      <c r="AG61" s="268"/>
      <c r="AH61" s="268"/>
      <c r="AI61" s="268"/>
      <c r="AJ61" s="268"/>
      <c r="AK61" s="268"/>
      <c r="AL61" s="268"/>
      <c r="AM61" s="268"/>
      <c r="AN61" s="268"/>
      <c r="AO61" s="268"/>
      <c r="AP61" s="268"/>
      <c r="AQ61" s="268"/>
      <c r="AR61" s="268"/>
      <c r="AS61" s="268"/>
      <c r="AT61" s="268"/>
      <c r="AU61" s="268"/>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row>
    <row r="62" spans="1:89" s="2" customFormat="1" ht="20.25" customHeight="1">
      <c r="A62" s="5"/>
      <c r="B62" s="269"/>
      <c r="C62" s="270"/>
      <c r="D62" s="270"/>
      <c r="E62" s="270"/>
      <c r="F62" s="270"/>
      <c r="G62" s="270"/>
      <c r="H62" s="270"/>
      <c r="I62" s="270"/>
      <c r="J62" s="270"/>
      <c r="K62" s="333"/>
      <c r="L62" s="334"/>
      <c r="M62" s="334"/>
      <c r="N62" s="334"/>
      <c r="O62" s="335"/>
      <c r="P62" s="226" t="s">
        <v>96</v>
      </c>
      <c r="Q62" s="226"/>
      <c r="R62" s="226"/>
      <c r="S62" s="227"/>
      <c r="T62" s="274" t="str">
        <f>IF($P$60="","",VLOOKUP(TEXT($P$60,"000"),郵便番号!$A$1:$C$948,2,0))</f>
        <v/>
      </c>
      <c r="U62" s="275"/>
      <c r="V62" s="275"/>
      <c r="W62" s="275"/>
      <c r="X62" s="275"/>
      <c r="Y62" s="276"/>
      <c r="Z62" s="267"/>
      <c r="AA62" s="268"/>
      <c r="AB62" s="268"/>
      <c r="AC62" s="268"/>
      <c r="AD62" s="268"/>
      <c r="AE62" s="268"/>
      <c r="AF62" s="268"/>
      <c r="AG62" s="268"/>
      <c r="AH62" s="268"/>
      <c r="AI62" s="268"/>
      <c r="AJ62" s="268"/>
      <c r="AK62" s="268"/>
      <c r="AL62" s="268"/>
      <c r="AM62" s="268"/>
      <c r="AN62" s="268"/>
      <c r="AO62" s="268"/>
      <c r="AP62" s="268"/>
      <c r="AQ62" s="268"/>
      <c r="AR62" s="268"/>
      <c r="AS62" s="268"/>
      <c r="AT62" s="268"/>
      <c r="AU62" s="268"/>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row>
    <row r="63" spans="1:89" s="2" customFormat="1" ht="20.25" customHeight="1">
      <c r="A63" s="5"/>
      <c r="B63" s="269"/>
      <c r="C63" s="270"/>
      <c r="D63" s="270"/>
      <c r="E63" s="270"/>
      <c r="F63" s="270"/>
      <c r="G63" s="270"/>
      <c r="H63" s="270"/>
      <c r="I63" s="270"/>
      <c r="J63" s="270"/>
      <c r="K63" s="329" t="str">
        <f>IF(OR($P$55=ﾌﾟﾙﾀﾞｳﾝﾘｽﾄ!$H$3,$P$55=ﾌﾟﾙﾀﾞｳﾝﾘｽﾄ!$H$4,$P$58="1.上記記載の管理会社の連絡先と同じ"),"入力不要","市・区・郡")</f>
        <v>市・区・郡</v>
      </c>
      <c r="L63" s="330"/>
      <c r="M63" s="330"/>
      <c r="N63" s="330"/>
      <c r="O63" s="332"/>
      <c r="P63" s="223" t="s">
        <v>95</v>
      </c>
      <c r="Q63" s="223"/>
      <c r="R63" s="223"/>
      <c r="S63" s="224"/>
      <c r="T63" s="211"/>
      <c r="U63" s="336"/>
      <c r="V63" s="336"/>
      <c r="W63" s="336"/>
      <c r="X63" s="336"/>
      <c r="Y63" s="337"/>
      <c r="Z63" s="5"/>
      <c r="AA63" s="5"/>
      <c r="AB63" s="5"/>
      <c r="AC63" s="5"/>
      <c r="AD63" s="9"/>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row>
    <row r="64" spans="1:89" s="2" customFormat="1" ht="20.25" customHeight="1">
      <c r="A64" s="5"/>
      <c r="B64" s="269"/>
      <c r="C64" s="270"/>
      <c r="D64" s="270"/>
      <c r="E64" s="270"/>
      <c r="F64" s="270"/>
      <c r="G64" s="270"/>
      <c r="H64" s="270"/>
      <c r="I64" s="270"/>
      <c r="J64" s="270"/>
      <c r="K64" s="333"/>
      <c r="L64" s="334"/>
      <c r="M64" s="334"/>
      <c r="N64" s="334"/>
      <c r="O64" s="335"/>
      <c r="P64" s="226" t="s">
        <v>96</v>
      </c>
      <c r="Q64" s="226"/>
      <c r="R64" s="226"/>
      <c r="S64" s="227"/>
      <c r="T64" s="215"/>
      <c r="U64" s="231"/>
      <c r="V64" s="231"/>
      <c r="W64" s="231"/>
      <c r="X64" s="231"/>
      <c r="Y64" s="232"/>
      <c r="Z64" s="6"/>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row>
    <row r="65" spans="1:89" s="2" customFormat="1" ht="20.25" customHeight="1">
      <c r="A65" s="5"/>
      <c r="B65" s="269"/>
      <c r="C65" s="270"/>
      <c r="D65" s="270"/>
      <c r="E65" s="270"/>
      <c r="F65" s="270"/>
      <c r="G65" s="270"/>
      <c r="H65" s="270"/>
      <c r="I65" s="270"/>
      <c r="J65" s="270"/>
      <c r="K65" s="329" t="str">
        <f>IF(OR($P$55=ﾌﾟﾙﾀﾞｳﾝﾘｽﾄ!$H$3,$P$55=ﾌﾟﾙﾀﾞｳﾝﾘｽﾄ!$H$4,$P$58="1.上記記載の管理会社の連絡先と同じ"),"入力不要","区町村名番地")</f>
        <v>区町村名番地</v>
      </c>
      <c r="L65" s="330"/>
      <c r="M65" s="330"/>
      <c r="N65" s="330"/>
      <c r="O65" s="332"/>
      <c r="P65" s="223" t="s">
        <v>95</v>
      </c>
      <c r="Q65" s="223"/>
      <c r="R65" s="223"/>
      <c r="S65" s="224"/>
      <c r="T65" s="211"/>
      <c r="U65" s="336"/>
      <c r="V65" s="336"/>
      <c r="W65" s="336"/>
      <c r="X65" s="336"/>
      <c r="Y65" s="336"/>
      <c r="Z65" s="336"/>
      <c r="AA65" s="336"/>
      <c r="AB65" s="336"/>
      <c r="AC65" s="336"/>
      <c r="AD65" s="336"/>
      <c r="AE65" s="336"/>
      <c r="AF65" s="336"/>
      <c r="AG65" s="336"/>
      <c r="AH65" s="336"/>
      <c r="AI65" s="336"/>
      <c r="AJ65" s="336"/>
      <c r="AK65" s="336"/>
      <c r="AL65" s="336"/>
      <c r="AM65" s="336"/>
      <c r="AN65" s="336"/>
      <c r="AO65" s="336"/>
      <c r="AP65" s="337"/>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row>
    <row r="66" spans="1:89" s="2" customFormat="1" ht="20.25" customHeight="1">
      <c r="A66" s="5"/>
      <c r="B66" s="269"/>
      <c r="C66" s="270"/>
      <c r="D66" s="270"/>
      <c r="E66" s="270"/>
      <c r="F66" s="270"/>
      <c r="G66" s="270"/>
      <c r="H66" s="270"/>
      <c r="I66" s="270"/>
      <c r="J66" s="270"/>
      <c r="K66" s="333"/>
      <c r="L66" s="334"/>
      <c r="M66" s="334"/>
      <c r="N66" s="334"/>
      <c r="O66" s="335"/>
      <c r="P66" s="198" t="s">
        <v>96</v>
      </c>
      <c r="Q66" s="198"/>
      <c r="R66" s="198"/>
      <c r="S66" s="199"/>
      <c r="T66" s="215"/>
      <c r="U66" s="338"/>
      <c r="V66" s="338"/>
      <c r="W66" s="338"/>
      <c r="X66" s="338"/>
      <c r="Y66" s="338"/>
      <c r="Z66" s="338"/>
      <c r="AA66" s="338"/>
      <c r="AB66" s="338"/>
      <c r="AC66" s="338"/>
      <c r="AD66" s="338"/>
      <c r="AE66" s="338"/>
      <c r="AF66" s="338"/>
      <c r="AG66" s="338"/>
      <c r="AH66" s="338"/>
      <c r="AI66" s="338"/>
      <c r="AJ66" s="338"/>
      <c r="AK66" s="338"/>
      <c r="AL66" s="338"/>
      <c r="AM66" s="338"/>
      <c r="AN66" s="338"/>
      <c r="AO66" s="338"/>
      <c r="AP66" s="339"/>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row>
    <row r="67" spans="1:89" s="2" customFormat="1" ht="20.25" customHeight="1">
      <c r="A67" s="5"/>
      <c r="B67" s="269"/>
      <c r="C67" s="270"/>
      <c r="D67" s="270"/>
      <c r="E67" s="270"/>
      <c r="F67" s="270"/>
      <c r="G67" s="270"/>
      <c r="H67" s="270"/>
      <c r="I67" s="270"/>
      <c r="J67" s="270"/>
      <c r="K67" s="329" t="str">
        <f>IF(OR($P$55=ﾌﾟﾙﾀﾞｳﾝﾘｽﾄ!$H$3,$P$55=ﾌﾟﾙﾀﾞｳﾝﾘｽﾄ!$H$4,$P$58="1.上記記載の管理会社の連絡先と同じ"),"入力不要","担当部署名")</f>
        <v>担当部署名</v>
      </c>
      <c r="L67" s="330"/>
      <c r="M67" s="330"/>
      <c r="N67" s="331"/>
      <c r="O67" s="332"/>
      <c r="P67" s="242"/>
      <c r="Q67" s="342"/>
      <c r="R67" s="342"/>
      <c r="S67" s="342"/>
      <c r="T67" s="342"/>
      <c r="U67" s="342"/>
      <c r="V67" s="342"/>
      <c r="W67" s="342"/>
      <c r="X67" s="342"/>
      <c r="Y67" s="342"/>
      <c r="Z67" s="342"/>
      <c r="AA67" s="342"/>
      <c r="AB67" s="342"/>
      <c r="AC67" s="343"/>
      <c r="AD67" s="7" t="s">
        <v>1207</v>
      </c>
      <c r="AE67" s="12"/>
      <c r="AF67" s="12"/>
      <c r="AG67" s="12"/>
      <c r="AH67" s="12"/>
      <c r="AI67" s="12"/>
      <c r="AJ67" s="12"/>
      <c r="AK67" s="12"/>
      <c r="AL67" s="12"/>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row>
    <row r="68" spans="1:89" s="2" customFormat="1" ht="20.25" customHeight="1">
      <c r="A68" s="5"/>
      <c r="B68" s="269"/>
      <c r="C68" s="270"/>
      <c r="D68" s="270"/>
      <c r="E68" s="270"/>
      <c r="F68" s="270"/>
      <c r="G68" s="270"/>
      <c r="H68" s="270"/>
      <c r="I68" s="270"/>
      <c r="J68" s="270"/>
      <c r="K68" s="329" t="str">
        <f>IF(OR($P$55=ﾌﾟﾙﾀﾞｳﾝﾘｽﾄ!$H$3,$P$55=ﾌﾟﾙﾀﾞｳﾝﾘｽﾄ!$H$4,$P$58="1.上記記載の管理会社の連絡先と同じ"),"入力不要","担当者名")</f>
        <v>担当者名</v>
      </c>
      <c r="L68" s="330"/>
      <c r="M68" s="330"/>
      <c r="N68" s="331"/>
      <c r="O68" s="332"/>
      <c r="P68" s="242"/>
      <c r="Q68" s="342"/>
      <c r="R68" s="342"/>
      <c r="S68" s="342"/>
      <c r="T68" s="342"/>
      <c r="U68" s="342"/>
      <c r="V68" s="342"/>
      <c r="W68" s="342"/>
      <c r="X68" s="342"/>
      <c r="Y68" s="342"/>
      <c r="Z68" s="342"/>
      <c r="AA68" s="342"/>
      <c r="AB68" s="342"/>
      <c r="AC68" s="343"/>
      <c r="AD68" s="23" t="s">
        <v>1248</v>
      </c>
      <c r="AE68" s="12"/>
      <c r="AF68" s="12"/>
      <c r="AG68" s="12"/>
      <c r="AH68" s="12"/>
      <c r="AI68" s="12"/>
      <c r="AJ68" s="12"/>
      <c r="AK68" s="12"/>
      <c r="AL68" s="12"/>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row>
    <row r="69" spans="1:89" s="2" customFormat="1" ht="20.25" customHeight="1">
      <c r="A69" s="5"/>
      <c r="B69" s="197"/>
      <c r="C69" s="198"/>
      <c r="D69" s="198"/>
      <c r="E69" s="198"/>
      <c r="F69" s="198"/>
      <c r="G69" s="198"/>
      <c r="H69" s="198"/>
      <c r="I69" s="198"/>
      <c r="J69" s="198"/>
      <c r="K69" s="344" t="str">
        <f>IF(OR($P$55=ﾌﾟﾙﾀﾞｳﾝﾘｽﾄ!$H$3,$P$55=ﾌﾟﾙﾀﾞｳﾝﾘｽﾄ!$H$4,$P$58="1.上記記載の管理会社の連絡先と同じ"),"入力不要","電話番号")</f>
        <v>電話番号</v>
      </c>
      <c r="L69" s="345"/>
      <c r="M69" s="345"/>
      <c r="N69" s="346"/>
      <c r="O69" s="347"/>
      <c r="P69" s="348" t="s">
        <v>106</v>
      </c>
      <c r="Q69" s="349"/>
      <c r="R69" s="350"/>
      <c r="S69" s="8" t="s">
        <v>92</v>
      </c>
      <c r="T69" s="178" t="s">
        <v>106</v>
      </c>
      <c r="U69" s="349"/>
      <c r="V69" s="350"/>
      <c r="W69" s="8" t="s">
        <v>92</v>
      </c>
      <c r="X69" s="178" t="s">
        <v>106</v>
      </c>
      <c r="Y69" s="349"/>
      <c r="Z69" s="350"/>
      <c r="AA69" s="125" t="s">
        <v>1325</v>
      </c>
      <c r="AB69" s="9"/>
      <c r="AC69" s="126"/>
      <c r="AD69" s="127"/>
      <c r="AE69" s="128"/>
      <c r="AF69" s="128"/>
      <c r="AG69" s="128"/>
      <c r="AH69" s="128"/>
      <c r="AI69" s="128"/>
      <c r="AJ69" s="9"/>
      <c r="AK69" s="9"/>
      <c r="AL69" s="9"/>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row>
    <row r="70" spans="1:89" s="2" customFormat="1" ht="6" customHeight="1">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row>
    <row r="71" spans="1:89" s="2" customFormat="1" ht="20.25" customHeight="1">
      <c r="A71" s="5"/>
      <c r="B71" s="228" t="s">
        <v>33</v>
      </c>
      <c r="C71" s="195"/>
      <c r="D71" s="195"/>
      <c r="E71" s="195"/>
      <c r="F71" s="195"/>
      <c r="G71" s="195"/>
      <c r="H71" s="195"/>
      <c r="I71" s="195"/>
      <c r="J71" s="196"/>
      <c r="K71" s="186" t="s">
        <v>34</v>
      </c>
      <c r="L71" s="187"/>
      <c r="M71" s="187"/>
      <c r="N71" s="187"/>
      <c r="O71" s="188"/>
      <c r="P71" s="307"/>
      <c r="Q71" s="308"/>
      <c r="R71" s="309"/>
      <c r="S71" s="5" t="s">
        <v>35</v>
      </c>
      <c r="T71" s="6" t="s">
        <v>1210</v>
      </c>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row>
    <row r="72" spans="1:89" s="2" customFormat="1" ht="20.25" customHeight="1">
      <c r="A72" s="5"/>
      <c r="B72" s="269"/>
      <c r="C72" s="270"/>
      <c r="D72" s="270"/>
      <c r="E72" s="270"/>
      <c r="F72" s="270"/>
      <c r="G72" s="270"/>
      <c r="H72" s="270"/>
      <c r="I72" s="270"/>
      <c r="J72" s="271"/>
      <c r="K72" s="186" t="s">
        <v>36</v>
      </c>
      <c r="L72" s="187"/>
      <c r="M72" s="187"/>
      <c r="N72" s="187"/>
      <c r="O72" s="188"/>
      <c r="P72" s="307"/>
      <c r="Q72" s="308"/>
      <c r="R72" s="309"/>
      <c r="S72" s="5" t="s">
        <v>37</v>
      </c>
      <c r="T72" s="6" t="s">
        <v>1197</v>
      </c>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row>
    <row r="73" spans="1:89" s="2" customFormat="1" ht="20.25" customHeight="1">
      <c r="A73" s="5"/>
      <c r="B73" s="269"/>
      <c r="C73" s="270"/>
      <c r="D73" s="270"/>
      <c r="E73" s="270"/>
      <c r="F73" s="270"/>
      <c r="G73" s="270"/>
      <c r="H73" s="270"/>
      <c r="I73" s="270"/>
      <c r="J73" s="271"/>
      <c r="K73" s="186" t="s">
        <v>38</v>
      </c>
      <c r="L73" s="187"/>
      <c r="M73" s="187"/>
      <c r="N73" s="187"/>
      <c r="O73" s="188"/>
      <c r="P73" s="307"/>
      <c r="Q73" s="308"/>
      <c r="R73" s="309"/>
      <c r="S73" s="5" t="s">
        <v>39</v>
      </c>
      <c r="T73" s="6" t="s">
        <v>1198</v>
      </c>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row>
    <row r="74" spans="1:89" s="2" customFormat="1" ht="20.25" customHeight="1">
      <c r="A74" s="5"/>
      <c r="B74" s="269"/>
      <c r="C74" s="270"/>
      <c r="D74" s="270"/>
      <c r="E74" s="270"/>
      <c r="F74" s="270"/>
      <c r="G74" s="270"/>
      <c r="H74" s="270"/>
      <c r="I74" s="270"/>
      <c r="J74" s="271"/>
      <c r="K74" s="228" t="s">
        <v>40</v>
      </c>
      <c r="L74" s="195"/>
      <c r="M74" s="195"/>
      <c r="N74" s="195"/>
      <c r="O74" s="196"/>
      <c r="P74" s="307"/>
      <c r="Q74" s="308"/>
      <c r="R74" s="309"/>
      <c r="S74" s="5" t="s">
        <v>78</v>
      </c>
      <c r="T74" s="5"/>
      <c r="U74" s="6" t="s">
        <v>1199</v>
      </c>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row>
    <row r="75" spans="1:89" s="2" customFormat="1" ht="36.75" customHeight="1">
      <c r="A75" s="5"/>
      <c r="B75" s="269"/>
      <c r="C75" s="270"/>
      <c r="D75" s="270"/>
      <c r="E75" s="270"/>
      <c r="F75" s="270"/>
      <c r="G75" s="270"/>
      <c r="H75" s="270"/>
      <c r="I75" s="270"/>
      <c r="J75" s="271"/>
      <c r="K75" s="304" t="s">
        <v>1229</v>
      </c>
      <c r="L75" s="305"/>
      <c r="M75" s="305"/>
      <c r="N75" s="305"/>
      <c r="O75" s="305"/>
      <c r="P75" s="305"/>
      <c r="Q75" s="305"/>
      <c r="R75" s="305"/>
      <c r="S75" s="305"/>
      <c r="T75" s="305"/>
      <c r="U75" s="306"/>
      <c r="V75" s="186" t="s">
        <v>41</v>
      </c>
      <c r="W75" s="187"/>
      <c r="X75" s="188"/>
      <c r="Y75" s="189"/>
      <c r="Z75" s="190"/>
      <c r="AA75" s="82" t="s">
        <v>42</v>
      </c>
      <c r="AB75" s="189"/>
      <c r="AC75" s="190"/>
      <c r="AD75" s="5" t="s">
        <v>30</v>
      </c>
      <c r="AE75" s="5"/>
      <c r="AF75" s="6" t="s">
        <v>108</v>
      </c>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row>
    <row r="76" spans="1:89" s="2" customFormat="1" ht="20.25" customHeight="1">
      <c r="A76" s="5"/>
      <c r="B76" s="269"/>
      <c r="C76" s="270"/>
      <c r="D76" s="270"/>
      <c r="E76" s="270"/>
      <c r="F76" s="270"/>
      <c r="G76" s="270"/>
      <c r="H76" s="270"/>
      <c r="I76" s="270"/>
      <c r="J76" s="271"/>
      <c r="K76" s="301" t="s">
        <v>44</v>
      </c>
      <c r="L76" s="302"/>
      <c r="M76" s="302"/>
      <c r="N76" s="302"/>
      <c r="O76" s="303"/>
      <c r="P76" s="323"/>
      <c r="Q76" s="324"/>
      <c r="R76" s="324"/>
      <c r="S76" s="325"/>
      <c r="T76" s="340"/>
      <c r="U76" s="341"/>
      <c r="V76" s="5" t="s">
        <v>42</v>
      </c>
      <c r="W76" s="6" t="s">
        <v>1211</v>
      </c>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row>
    <row r="77" spans="1:89" s="2" customFormat="1" ht="20.25" customHeight="1">
      <c r="A77" s="5"/>
      <c r="B77" s="269"/>
      <c r="C77" s="270"/>
      <c r="D77" s="270"/>
      <c r="E77" s="270"/>
      <c r="F77" s="270"/>
      <c r="G77" s="270"/>
      <c r="H77" s="270"/>
      <c r="I77" s="270"/>
      <c r="J77" s="271"/>
      <c r="K77" s="186" t="s">
        <v>47</v>
      </c>
      <c r="L77" s="187"/>
      <c r="M77" s="187"/>
      <c r="N77" s="187"/>
      <c r="O77" s="188"/>
      <c r="P77" s="183"/>
      <c r="Q77" s="184"/>
      <c r="R77" s="184"/>
      <c r="S77" s="184"/>
      <c r="T77" s="184"/>
      <c r="U77" s="184"/>
      <c r="V77" s="184"/>
      <c r="W77" s="184"/>
      <c r="X77" s="184"/>
      <c r="Y77" s="184"/>
      <c r="Z77" s="184"/>
      <c r="AA77" s="184"/>
      <c r="AB77" s="184"/>
      <c r="AC77" s="184"/>
      <c r="AD77" s="184"/>
      <c r="AE77" s="185"/>
      <c r="AF77" s="6" t="s">
        <v>1204</v>
      </c>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row>
    <row r="78" spans="1:89" s="2" customFormat="1" ht="20.25" customHeight="1">
      <c r="A78" s="5"/>
      <c r="B78" s="269"/>
      <c r="C78" s="270"/>
      <c r="D78" s="270"/>
      <c r="E78" s="270"/>
      <c r="F78" s="270"/>
      <c r="G78" s="270"/>
      <c r="H78" s="270"/>
      <c r="I78" s="270"/>
      <c r="J78" s="271"/>
      <c r="K78" s="194" t="s">
        <v>98</v>
      </c>
      <c r="L78" s="195"/>
      <c r="M78" s="195"/>
      <c r="N78" s="195"/>
      <c r="O78" s="196"/>
      <c r="P78" s="211"/>
      <c r="Q78" s="212"/>
      <c r="R78" s="212"/>
      <c r="S78" s="212"/>
      <c r="T78" s="212"/>
      <c r="U78" s="212"/>
      <c r="V78" s="212"/>
      <c r="W78" s="212"/>
      <c r="X78" s="212"/>
      <c r="Y78" s="212"/>
      <c r="Z78" s="212"/>
      <c r="AA78" s="212"/>
      <c r="AB78" s="212"/>
      <c r="AC78" s="212"/>
      <c r="AD78" s="212"/>
      <c r="AE78" s="214"/>
      <c r="AF78" s="310" t="s">
        <v>1212</v>
      </c>
      <c r="AG78" s="310"/>
      <c r="AH78" s="310"/>
      <c r="AI78" s="310"/>
      <c r="AJ78" s="310"/>
      <c r="AK78" s="310"/>
      <c r="AL78" s="310"/>
      <c r="AM78" s="310"/>
      <c r="AN78" s="310"/>
      <c r="AO78" s="310"/>
      <c r="AP78" s="310"/>
      <c r="AQ78" s="310"/>
      <c r="AR78" s="310"/>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row>
    <row r="79" spans="1:89" s="2" customFormat="1" ht="20.25" customHeight="1">
      <c r="A79" s="5"/>
      <c r="B79" s="269"/>
      <c r="C79" s="270"/>
      <c r="D79" s="270"/>
      <c r="E79" s="270"/>
      <c r="F79" s="270"/>
      <c r="G79" s="270"/>
      <c r="H79" s="270"/>
      <c r="I79" s="270"/>
      <c r="J79" s="271"/>
      <c r="K79" s="197"/>
      <c r="L79" s="198"/>
      <c r="M79" s="198"/>
      <c r="N79" s="198"/>
      <c r="O79" s="199"/>
      <c r="P79" s="300"/>
      <c r="Q79" s="264"/>
      <c r="R79" s="264"/>
      <c r="S79" s="264"/>
      <c r="T79" s="264"/>
      <c r="U79" s="264"/>
      <c r="V79" s="264"/>
      <c r="W79" s="264"/>
      <c r="X79" s="264"/>
      <c r="Y79" s="264"/>
      <c r="Z79" s="264"/>
      <c r="AA79" s="264"/>
      <c r="AB79" s="264"/>
      <c r="AC79" s="264"/>
      <c r="AD79" s="264"/>
      <c r="AE79" s="265"/>
      <c r="AF79" s="310"/>
      <c r="AG79" s="310"/>
      <c r="AH79" s="310"/>
      <c r="AI79" s="310"/>
      <c r="AJ79" s="310"/>
      <c r="AK79" s="310"/>
      <c r="AL79" s="310"/>
      <c r="AM79" s="310"/>
      <c r="AN79" s="310"/>
      <c r="AO79" s="310"/>
      <c r="AP79" s="310"/>
      <c r="AQ79" s="310"/>
      <c r="AR79" s="310"/>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row>
    <row r="80" spans="1:89" s="2" customFormat="1" ht="20.25" customHeight="1">
      <c r="A80" s="5"/>
      <c r="B80" s="269"/>
      <c r="C80" s="270"/>
      <c r="D80" s="270"/>
      <c r="E80" s="270"/>
      <c r="F80" s="270"/>
      <c r="G80" s="270"/>
      <c r="H80" s="270"/>
      <c r="I80" s="270"/>
      <c r="J80" s="271"/>
      <c r="K80" s="316" t="s">
        <v>59</v>
      </c>
      <c r="L80" s="317"/>
      <c r="M80" s="317"/>
      <c r="N80" s="317"/>
      <c r="O80" s="319"/>
      <c r="P80" s="183"/>
      <c r="Q80" s="184"/>
      <c r="R80" s="184"/>
      <c r="S80" s="184"/>
      <c r="T80" s="184"/>
      <c r="U80" s="184"/>
      <c r="V80" s="184"/>
      <c r="W80" s="184"/>
      <c r="X80" s="184"/>
      <c r="Y80" s="184"/>
      <c r="Z80" s="184"/>
      <c r="AA80" s="184"/>
      <c r="AB80" s="184"/>
      <c r="AC80" s="184"/>
      <c r="AD80" s="184"/>
      <c r="AE80" s="185"/>
      <c r="AF80" s="6" t="s">
        <v>1204</v>
      </c>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row>
    <row r="81" spans="1:89" s="2" customFormat="1" ht="20.25" customHeight="1">
      <c r="A81" s="5"/>
      <c r="B81" s="197"/>
      <c r="C81" s="198"/>
      <c r="D81" s="198"/>
      <c r="E81" s="198"/>
      <c r="F81" s="198"/>
      <c r="G81" s="198"/>
      <c r="H81" s="198"/>
      <c r="I81" s="198"/>
      <c r="J81" s="199"/>
      <c r="K81" s="316" t="s">
        <v>67</v>
      </c>
      <c r="L81" s="317"/>
      <c r="M81" s="317"/>
      <c r="N81" s="317"/>
      <c r="O81" s="319"/>
      <c r="P81" s="162"/>
      <c r="Q81" s="163"/>
      <c r="R81" s="163"/>
      <c r="S81" s="163"/>
      <c r="T81" s="163"/>
      <c r="U81" s="163"/>
      <c r="V81" s="163"/>
      <c r="W81" s="164"/>
      <c r="X81" s="6" t="s">
        <v>1204</v>
      </c>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row>
    <row r="82" spans="1:89" s="2" customFormat="1" ht="6.75" customHeight="1">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row>
    <row r="83" spans="1:89" s="2" customFormat="1" ht="20.25" customHeight="1">
      <c r="A83" s="5"/>
      <c r="B83" s="194" t="s">
        <v>1200</v>
      </c>
      <c r="C83" s="195"/>
      <c r="D83" s="195"/>
      <c r="E83" s="195"/>
      <c r="F83" s="195"/>
      <c r="G83" s="195"/>
      <c r="H83" s="195"/>
      <c r="I83" s="195"/>
      <c r="J83" s="196"/>
      <c r="K83" s="186" t="s">
        <v>99</v>
      </c>
      <c r="L83" s="187"/>
      <c r="M83" s="187"/>
      <c r="N83" s="187"/>
      <c r="O83" s="188"/>
      <c r="P83" s="200"/>
      <c r="Q83" s="201"/>
      <c r="R83" s="201"/>
      <c r="S83" s="202"/>
      <c r="T83" s="5" t="s">
        <v>60</v>
      </c>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row>
    <row r="84" spans="1:89" s="2" customFormat="1" ht="20.25" customHeight="1">
      <c r="A84" s="5"/>
      <c r="B84" s="197"/>
      <c r="C84" s="198"/>
      <c r="D84" s="198"/>
      <c r="E84" s="198"/>
      <c r="F84" s="198"/>
      <c r="G84" s="198"/>
      <c r="H84" s="198"/>
      <c r="I84" s="198"/>
      <c r="J84" s="199"/>
      <c r="K84" s="186" t="s">
        <v>100</v>
      </c>
      <c r="L84" s="187"/>
      <c r="M84" s="187"/>
      <c r="N84" s="187"/>
      <c r="O84" s="188"/>
      <c r="P84" s="203"/>
      <c r="Q84" s="204"/>
      <c r="R84" s="204"/>
      <c r="S84" s="205"/>
      <c r="T84" s="5" t="s">
        <v>61</v>
      </c>
      <c r="U84" s="5"/>
      <c r="V84" s="140" t="s">
        <v>1358</v>
      </c>
      <c r="W84" s="141"/>
      <c r="X84" s="141"/>
      <c r="Y84" s="141"/>
      <c r="Z84" s="141"/>
      <c r="AA84" s="141"/>
      <c r="AB84" s="141"/>
      <c r="AC84" s="141"/>
      <c r="AD84" s="141"/>
      <c r="AE84" s="141"/>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row>
    <row r="85" spans="1:89" s="2" customFormat="1" ht="6" customHeight="1">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row>
    <row r="86" spans="1:89" s="2" customFormat="1" ht="20.25" customHeight="1">
      <c r="A86" s="5"/>
      <c r="B86" s="186" t="s">
        <v>1256</v>
      </c>
      <c r="C86" s="187"/>
      <c r="D86" s="187"/>
      <c r="E86" s="187"/>
      <c r="F86" s="187"/>
      <c r="G86" s="187"/>
      <c r="H86" s="187"/>
      <c r="I86" s="187"/>
      <c r="J86" s="188"/>
      <c r="K86" s="186" t="s">
        <v>29</v>
      </c>
      <c r="L86" s="188"/>
      <c r="M86" s="189"/>
      <c r="N86" s="190"/>
      <c r="O86" s="5" t="s">
        <v>1249</v>
      </c>
      <c r="Q86" s="6" t="s">
        <v>1250</v>
      </c>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row>
    <row r="87" spans="1:89" s="2" customFormat="1" ht="20.25" customHeight="1">
      <c r="A87" s="5"/>
      <c r="B87" s="186" t="s">
        <v>1251</v>
      </c>
      <c r="C87" s="187"/>
      <c r="D87" s="187"/>
      <c r="E87" s="187"/>
      <c r="F87" s="187"/>
      <c r="G87" s="187"/>
      <c r="H87" s="187"/>
      <c r="I87" s="187"/>
      <c r="J87" s="188"/>
      <c r="K87" s="186" t="s">
        <v>29</v>
      </c>
      <c r="L87" s="188"/>
      <c r="M87" s="209" t="str">
        <f>IF($M$86="","",IF(M86=12,1,M86+1))</f>
        <v/>
      </c>
      <c r="N87" s="210"/>
      <c r="O87" s="5" t="s">
        <v>2</v>
      </c>
      <c r="P87" s="5"/>
      <c r="Q87" s="7" t="s">
        <v>1252</v>
      </c>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row>
    <row r="88" spans="1:89" s="2" customFormat="1" ht="20.25" customHeight="1" thickBot="1">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161" t="str">
        <f>IF(K89="2.任意の封筒（宅配便等を含む。）","「2.任意の封筒（宅配便等を含む。）」を選択された場合、「宛先兼チェックリスト」もあわせて印刷されます。問合せ先名称等を入力の上、封筒の表面に貼付してご郵送願います。","")</f>
        <v/>
      </c>
      <c r="AH88" s="161"/>
      <c r="AI88" s="161"/>
      <c r="AJ88" s="161"/>
      <c r="AK88" s="161"/>
      <c r="AL88" s="161"/>
      <c r="AM88" s="161"/>
      <c r="AN88" s="161"/>
      <c r="AO88" s="161"/>
      <c r="AP88" s="161"/>
      <c r="AQ88" s="161"/>
      <c r="AR88" s="161"/>
      <c r="AS88" s="161"/>
      <c r="AT88" s="161"/>
      <c r="AU88" s="161"/>
      <c r="AV88" s="161"/>
      <c r="AW88" s="161"/>
      <c r="AX88" s="161"/>
      <c r="AY88" s="161"/>
      <c r="AZ88" s="161"/>
      <c r="BA88" s="161"/>
      <c r="BB88" s="161"/>
      <c r="BC88" s="161"/>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row>
    <row r="89" spans="1:89" s="2" customFormat="1" ht="20.25" customHeight="1" thickBot="1">
      <c r="A89" s="5"/>
      <c r="B89" s="191" t="s">
        <v>1233</v>
      </c>
      <c r="C89" s="191"/>
      <c r="D89" s="191"/>
      <c r="E89" s="191"/>
      <c r="F89" s="191"/>
      <c r="G89" s="191"/>
      <c r="H89" s="191"/>
      <c r="I89" s="191"/>
      <c r="J89" s="191"/>
      <c r="K89" s="192"/>
      <c r="L89" s="193"/>
      <c r="M89" s="193"/>
      <c r="N89" s="193"/>
      <c r="O89" s="193"/>
      <c r="P89" s="193"/>
      <c r="Q89" s="193"/>
      <c r="R89" s="193"/>
      <c r="S89" s="193"/>
      <c r="T89" s="193"/>
      <c r="U89" s="193"/>
      <c r="V89" s="193"/>
      <c r="W89" s="193"/>
      <c r="X89" s="6" t="s">
        <v>1204</v>
      </c>
      <c r="Y89" s="5"/>
      <c r="Z89" s="5"/>
      <c r="AA89" s="5"/>
      <c r="AB89" s="5"/>
      <c r="AC89" s="5"/>
      <c r="AD89" s="5"/>
      <c r="AE89" s="5"/>
      <c r="AF89" s="5"/>
      <c r="AG89" s="161"/>
      <c r="AH89" s="161"/>
      <c r="AI89" s="161"/>
      <c r="AJ89" s="161"/>
      <c r="AK89" s="161"/>
      <c r="AL89" s="161"/>
      <c r="AM89" s="161"/>
      <c r="AN89" s="161"/>
      <c r="AO89" s="161"/>
      <c r="AP89" s="161"/>
      <c r="AQ89" s="161"/>
      <c r="AR89" s="161"/>
      <c r="AS89" s="161"/>
      <c r="AT89" s="161"/>
      <c r="AU89" s="161"/>
      <c r="AV89" s="161"/>
      <c r="AW89" s="161"/>
      <c r="AX89" s="161"/>
      <c r="AY89" s="161"/>
      <c r="AZ89" s="161"/>
      <c r="BA89" s="161"/>
      <c r="BB89" s="161"/>
      <c r="BC89" s="161"/>
      <c r="BD89" s="73"/>
      <c r="BE89" s="73"/>
      <c r="BF89" s="73"/>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row>
    <row r="90" spans="1:89" s="2" customFormat="1" ht="18.75" customHeight="1">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161"/>
      <c r="AH90" s="161"/>
      <c r="AI90" s="161"/>
      <c r="AJ90" s="161"/>
      <c r="AK90" s="161"/>
      <c r="AL90" s="161"/>
      <c r="AM90" s="161"/>
      <c r="AN90" s="161"/>
      <c r="AO90" s="161"/>
      <c r="AP90" s="161"/>
      <c r="AQ90" s="161"/>
      <c r="AR90" s="161"/>
      <c r="AS90" s="161"/>
      <c r="AT90" s="161"/>
      <c r="AU90" s="161"/>
      <c r="AV90" s="161"/>
      <c r="AW90" s="161"/>
      <c r="AX90" s="161"/>
      <c r="AY90" s="161"/>
      <c r="AZ90" s="161"/>
      <c r="BA90" s="161"/>
      <c r="BB90" s="161"/>
      <c r="BC90" s="161"/>
      <c r="BD90" s="73"/>
      <c r="BE90" s="73"/>
      <c r="BF90" s="73"/>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row>
    <row r="91" spans="1:89" s="2" customFormat="1" ht="23.25" customHeight="1">
      <c r="A91" s="5"/>
      <c r="B91" s="165" t="s">
        <v>1298</v>
      </c>
      <c r="C91" s="166"/>
      <c r="D91" s="166"/>
      <c r="E91" s="166"/>
      <c r="F91" s="166"/>
      <c r="G91" s="166"/>
      <c r="H91" s="166"/>
      <c r="I91" s="166"/>
      <c r="J91" s="167"/>
      <c r="K91" s="175" t="str">
        <f>IF($K$89=ﾌﾟﾙﾀﾞｳﾝﾘｽﾄ!$F$21,"入力不要","お選びください→")</f>
        <v>お選びください→</v>
      </c>
      <c r="L91" s="176"/>
      <c r="M91" s="176"/>
      <c r="N91" s="176"/>
      <c r="O91" s="177"/>
      <c r="P91" s="162"/>
      <c r="Q91" s="181"/>
      <c r="R91" s="181"/>
      <c r="S91" s="181"/>
      <c r="T91" s="181"/>
      <c r="U91" s="181"/>
      <c r="V91" s="181"/>
      <c r="W91" s="181"/>
      <c r="X91" s="181"/>
      <c r="Y91" s="181"/>
      <c r="Z91" s="181"/>
      <c r="AA91" s="181"/>
      <c r="AB91" s="181"/>
      <c r="AC91" s="181"/>
      <c r="AD91" s="181"/>
      <c r="AE91" s="182"/>
      <c r="AF91" s="6" t="s">
        <v>1204</v>
      </c>
      <c r="AG91" s="109"/>
      <c r="AH91" s="109"/>
      <c r="AI91" s="109"/>
      <c r="AJ91" s="109"/>
      <c r="AK91" s="109"/>
      <c r="AL91" s="109"/>
      <c r="AM91" s="109"/>
      <c r="AN91" s="109"/>
      <c r="AO91" s="109"/>
      <c r="AP91" s="109"/>
      <c r="AQ91" s="109"/>
      <c r="AR91" s="109"/>
      <c r="AS91" s="109"/>
      <c r="AT91" s="109"/>
      <c r="AU91" s="109"/>
      <c r="AV91" s="109"/>
      <c r="AW91" s="109"/>
      <c r="AX91" s="109"/>
      <c r="AY91" s="109"/>
      <c r="AZ91" s="109"/>
      <c r="BA91" s="109"/>
      <c r="BB91" s="109"/>
      <c r="BC91" s="109"/>
      <c r="BD91" s="73"/>
      <c r="BE91" s="73"/>
      <c r="BF91" s="73"/>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row>
    <row r="92" spans="1:89" s="2" customFormat="1" ht="23.25" customHeight="1">
      <c r="A92" s="5"/>
      <c r="B92" s="168"/>
      <c r="C92" s="169"/>
      <c r="D92" s="169"/>
      <c r="E92" s="169"/>
      <c r="F92" s="169"/>
      <c r="G92" s="169"/>
      <c r="H92" s="169"/>
      <c r="I92" s="169"/>
      <c r="J92" s="170"/>
      <c r="K92" s="175" t="str">
        <f>IF(OR($K$89=ﾌﾟﾙﾀﾞｳﾝﾘｽﾄ!$F$21,$P$91=ﾌﾟﾙﾀﾞｳﾝﾘｽﾄ!$F$24,$P$91=ﾌﾟﾙﾀﾞｳﾝﾘｽﾄ!$F$25),"入力不要","名称")</f>
        <v>名称</v>
      </c>
      <c r="L92" s="176"/>
      <c r="M92" s="176"/>
      <c r="N92" s="176"/>
      <c r="O92" s="177"/>
      <c r="P92" s="183"/>
      <c r="Q92" s="184"/>
      <c r="R92" s="184"/>
      <c r="S92" s="184"/>
      <c r="T92" s="184"/>
      <c r="U92" s="184"/>
      <c r="V92" s="184"/>
      <c r="W92" s="184"/>
      <c r="X92" s="184"/>
      <c r="Y92" s="184"/>
      <c r="Z92" s="184"/>
      <c r="AA92" s="184"/>
      <c r="AB92" s="184"/>
      <c r="AC92" s="184"/>
      <c r="AD92" s="184"/>
      <c r="AE92" s="185"/>
      <c r="AF92" s="5"/>
      <c r="AG92" s="109"/>
      <c r="AH92" s="109"/>
      <c r="AI92" s="109"/>
      <c r="AJ92" s="109"/>
      <c r="AK92" s="109"/>
      <c r="AL92" s="109"/>
      <c r="AM92" s="109"/>
      <c r="AN92" s="109"/>
      <c r="AO92" s="109"/>
      <c r="AP92" s="109"/>
      <c r="AQ92" s="109"/>
      <c r="AR92" s="109"/>
      <c r="AS92" s="109"/>
      <c r="AT92" s="109"/>
      <c r="AU92" s="109"/>
      <c r="AV92" s="109"/>
      <c r="AW92" s="109"/>
      <c r="AX92" s="109"/>
      <c r="AY92" s="109"/>
      <c r="AZ92" s="109"/>
      <c r="BA92" s="109"/>
      <c r="BB92" s="109"/>
      <c r="BC92" s="109"/>
      <c r="BD92" s="73"/>
      <c r="BE92" s="73"/>
      <c r="BF92" s="73"/>
      <c r="BG92" s="5"/>
      <c r="BH92" s="5"/>
      <c r="BI92" s="5"/>
      <c r="BJ92" s="5"/>
      <c r="BK92" s="5"/>
      <c r="BL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row>
    <row r="93" spans="1:89" s="2" customFormat="1" ht="23.25" customHeight="1">
      <c r="A93" s="5"/>
      <c r="B93" s="171"/>
      <c r="C93" s="169"/>
      <c r="D93" s="169"/>
      <c r="E93" s="169"/>
      <c r="F93" s="169"/>
      <c r="G93" s="169"/>
      <c r="H93" s="169"/>
      <c r="I93" s="169"/>
      <c r="J93" s="170"/>
      <c r="K93" s="175" t="str">
        <f>IF(OR($K$89=ﾌﾟﾙﾀﾞｳﾝﾘｽﾄ!$F$21,$P$91=ﾌﾟﾙﾀﾞｳﾝﾘｽﾄ!$F$24,$P$91=ﾌﾟﾙﾀﾞｳﾝﾘｽﾄ!$F$25),"入力不要","住所")</f>
        <v>住所</v>
      </c>
      <c r="L93" s="176"/>
      <c r="M93" s="176"/>
      <c r="N93" s="176"/>
      <c r="O93" s="177"/>
      <c r="P93" s="183"/>
      <c r="Q93" s="184"/>
      <c r="R93" s="184"/>
      <c r="S93" s="184"/>
      <c r="T93" s="184"/>
      <c r="U93" s="184"/>
      <c r="V93" s="184"/>
      <c r="W93" s="184"/>
      <c r="X93" s="184"/>
      <c r="Y93" s="184"/>
      <c r="Z93" s="184"/>
      <c r="AA93" s="184"/>
      <c r="AB93" s="184"/>
      <c r="AC93" s="184"/>
      <c r="AD93" s="184"/>
      <c r="AE93" s="184"/>
      <c r="AF93" s="184"/>
      <c r="AG93" s="184"/>
      <c r="AH93" s="184"/>
      <c r="AI93" s="184"/>
      <c r="AJ93" s="184"/>
      <c r="AK93" s="184"/>
      <c r="AL93" s="184"/>
      <c r="AM93" s="185"/>
      <c r="AN93" s="109"/>
      <c r="AO93" s="109"/>
      <c r="AP93" s="109"/>
      <c r="AQ93" s="109"/>
      <c r="AR93" s="109"/>
      <c r="AS93" s="109"/>
      <c r="AT93" s="109"/>
      <c r="AU93" s="109"/>
      <c r="AV93" s="109"/>
      <c r="AW93" s="109"/>
      <c r="AX93" s="109"/>
      <c r="AY93" s="109"/>
      <c r="AZ93" s="109"/>
      <c r="BA93" s="109"/>
      <c r="BB93" s="109"/>
      <c r="BC93" s="109"/>
      <c r="BD93" s="73"/>
      <c r="BE93" s="73"/>
      <c r="BF93" s="73"/>
      <c r="BG93" s="5"/>
      <c r="BH93" s="5"/>
      <c r="BI93" s="5"/>
      <c r="BJ93" s="5"/>
      <c r="BK93" s="5"/>
      <c r="BL93" s="5"/>
      <c r="BM93" s="5"/>
      <c r="BN93" s="5"/>
      <c r="BO93" s="5"/>
      <c r="BP93" s="5"/>
      <c r="BQ93" s="5"/>
      <c r="BR93" s="5"/>
      <c r="BS93" s="5"/>
      <c r="BT93" s="5"/>
      <c r="BU93" s="5"/>
      <c r="BV93" s="5"/>
      <c r="BW93" s="5"/>
      <c r="BX93" s="5"/>
      <c r="BY93" s="5"/>
      <c r="BZ93" s="5"/>
      <c r="CA93" s="5"/>
      <c r="CB93" s="5"/>
      <c r="CC93" s="5"/>
      <c r="CD93" s="5"/>
      <c r="CE93" s="5"/>
      <c r="CF93" s="5"/>
      <c r="CG93" s="5"/>
      <c r="CH93" s="5"/>
      <c r="CI93" s="5"/>
      <c r="CJ93" s="5"/>
      <c r="CK93" s="5"/>
    </row>
    <row r="94" spans="1:89" s="2" customFormat="1" ht="23.25" customHeight="1">
      <c r="A94" s="5"/>
      <c r="B94" s="172"/>
      <c r="C94" s="173"/>
      <c r="D94" s="173"/>
      <c r="E94" s="173"/>
      <c r="F94" s="173"/>
      <c r="G94" s="173"/>
      <c r="H94" s="173"/>
      <c r="I94" s="173"/>
      <c r="J94" s="174"/>
      <c r="K94" s="175" t="str">
        <f>IF(OR($K$89=ﾌﾟﾙﾀﾞｳﾝﾘｽﾄ!$F$21,$P$91=ﾌﾟﾙﾀﾞｳﾝﾘｽﾄ!$F$24,$P$91=ﾌﾟﾙﾀﾞｳﾝﾘｽﾄ!$F$25),"入力不要","電話番号")</f>
        <v>電話番号</v>
      </c>
      <c r="L94" s="176"/>
      <c r="M94" s="176"/>
      <c r="N94" s="176"/>
      <c r="O94" s="177"/>
      <c r="P94" s="178"/>
      <c r="Q94" s="179"/>
      <c r="R94" s="180"/>
      <c r="S94" s="82" t="s">
        <v>14</v>
      </c>
      <c r="T94" s="178"/>
      <c r="U94" s="179"/>
      <c r="V94" s="180"/>
      <c r="W94" s="82" t="s">
        <v>14</v>
      </c>
      <c r="X94" s="178"/>
      <c r="Y94" s="179"/>
      <c r="Z94" s="180"/>
      <c r="AA94" s="5"/>
      <c r="AB94" s="5"/>
      <c r="AC94" s="5"/>
      <c r="AD94" s="5"/>
      <c r="AE94" s="5"/>
      <c r="AF94" s="5"/>
      <c r="AG94" s="109"/>
      <c r="AH94" s="109"/>
      <c r="AI94" s="109"/>
      <c r="AJ94" s="109"/>
      <c r="AK94" s="109"/>
      <c r="AL94" s="109"/>
      <c r="AM94" s="109"/>
      <c r="AN94" s="109"/>
      <c r="AO94" s="109"/>
      <c r="AP94" s="109"/>
      <c r="AQ94" s="109"/>
      <c r="AR94" s="109"/>
      <c r="AS94" s="109"/>
      <c r="AT94" s="109"/>
      <c r="AU94" s="109"/>
      <c r="AV94" s="109"/>
      <c r="AW94" s="109"/>
      <c r="AX94" s="109"/>
      <c r="AY94" s="109"/>
      <c r="AZ94" s="109"/>
      <c r="BA94" s="109"/>
      <c r="BB94" s="109"/>
      <c r="BC94" s="109"/>
      <c r="BD94" s="73"/>
      <c r="BE94" s="73"/>
      <c r="BF94" s="73"/>
      <c r="BG94" s="5"/>
      <c r="BH94" s="5"/>
      <c r="BI94" s="5"/>
      <c r="BJ94" s="5"/>
      <c r="BK94" s="5"/>
      <c r="BL94" s="5"/>
      <c r="BM94" s="5"/>
      <c r="BN94" s="5"/>
      <c r="BO94" s="5"/>
      <c r="BP94" s="5"/>
      <c r="BQ94" s="5"/>
      <c r="BR94" s="5"/>
      <c r="BS94" s="5"/>
      <c r="BT94" s="5"/>
      <c r="BU94" s="5"/>
      <c r="BV94" s="5"/>
      <c r="BW94" s="5"/>
      <c r="BX94" s="5"/>
      <c r="BY94" s="5"/>
      <c r="BZ94" s="5"/>
      <c r="CA94" s="5"/>
      <c r="CB94" s="5"/>
      <c r="CC94" s="5"/>
      <c r="CD94" s="5"/>
      <c r="CE94" s="5"/>
      <c r="CF94" s="5"/>
      <c r="CG94" s="5"/>
      <c r="CH94" s="5"/>
      <c r="CI94" s="5"/>
      <c r="CJ94" s="5"/>
      <c r="CK94" s="5"/>
    </row>
    <row r="95" spans="1:89" s="2" customFormat="1" ht="23.25" customHeight="1" thickBot="1">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109"/>
      <c r="AH95" s="109"/>
      <c r="AI95" s="109"/>
      <c r="AJ95" s="109"/>
      <c r="AK95" s="109"/>
      <c r="AL95" s="109"/>
      <c r="AM95" s="109"/>
      <c r="AN95" s="109"/>
      <c r="AO95" s="109"/>
      <c r="AP95" s="109"/>
      <c r="AQ95" s="109"/>
      <c r="AR95" s="109"/>
      <c r="AS95" s="109"/>
      <c r="AT95" s="109"/>
      <c r="AU95" s="109"/>
      <c r="AV95" s="109"/>
      <c r="AW95" s="109"/>
      <c r="AX95" s="109"/>
      <c r="AY95" s="109"/>
      <c r="AZ95" s="109"/>
      <c r="BA95" s="109"/>
      <c r="BB95" s="109"/>
      <c r="BC95" s="109"/>
      <c r="BD95" s="73"/>
      <c r="BE95" s="73"/>
      <c r="BF95" s="73"/>
      <c r="BG95" s="5"/>
      <c r="BH95" s="5"/>
      <c r="BI95" s="5"/>
      <c r="BJ95" s="5"/>
      <c r="BK95" s="5"/>
      <c r="BL95" s="5"/>
      <c r="BM95" s="5"/>
      <c r="BN95" s="5"/>
      <c r="BO95" s="5"/>
      <c r="BP95" s="5"/>
      <c r="BQ95" s="5"/>
      <c r="BR95" s="5"/>
      <c r="BS95" s="5"/>
      <c r="BT95" s="5"/>
      <c r="BU95" s="5"/>
      <c r="BV95" s="5"/>
      <c r="BW95" s="5"/>
      <c r="BX95" s="5"/>
      <c r="BY95" s="5"/>
      <c r="BZ95" s="5"/>
      <c r="CA95" s="5"/>
      <c r="CB95" s="5"/>
      <c r="CC95" s="5"/>
      <c r="CD95" s="5"/>
      <c r="CE95" s="5"/>
      <c r="CF95" s="5"/>
      <c r="CG95" s="5"/>
      <c r="CH95" s="5"/>
      <c r="CI95" s="5"/>
      <c r="CJ95" s="5"/>
      <c r="CK95" s="5"/>
    </row>
    <row r="96" spans="1:89" s="132" customFormat="1" ht="18" customHeight="1" thickTop="1">
      <c r="A96" s="131"/>
      <c r="B96" s="149" t="s">
        <v>1334</v>
      </c>
      <c r="C96" s="150"/>
      <c r="D96" s="150"/>
      <c r="E96" s="150"/>
      <c r="F96" s="150"/>
      <c r="G96" s="150"/>
      <c r="H96" s="150"/>
      <c r="I96" s="150"/>
      <c r="J96" s="150"/>
      <c r="K96" s="150"/>
      <c r="L96" s="150"/>
      <c r="M96" s="150"/>
      <c r="N96" s="150"/>
      <c r="O96" s="150"/>
      <c r="P96" s="150"/>
      <c r="Q96" s="150"/>
      <c r="R96" s="150"/>
      <c r="S96" s="150"/>
      <c r="T96" s="150"/>
      <c r="U96" s="150"/>
      <c r="V96" s="150"/>
      <c r="W96" s="150"/>
      <c r="X96" s="150"/>
      <c r="Y96" s="150"/>
      <c r="Z96" s="150"/>
      <c r="AA96" s="150"/>
      <c r="AB96" s="150"/>
      <c r="AC96" s="150"/>
      <c r="AD96" s="150"/>
      <c r="AE96" s="151"/>
      <c r="AF96" s="133"/>
      <c r="AG96" s="143"/>
      <c r="AH96" s="144"/>
      <c r="AI96" s="145"/>
      <c r="AJ96" s="71"/>
      <c r="AK96" s="71"/>
      <c r="AL96" s="71"/>
      <c r="AM96" s="71"/>
      <c r="AN96" s="71"/>
      <c r="AO96" s="71"/>
      <c r="AP96" s="71"/>
      <c r="AQ96" s="71"/>
      <c r="AR96" s="71"/>
      <c r="AS96" s="71"/>
      <c r="AT96" s="71"/>
      <c r="AU96" s="71"/>
      <c r="AV96" s="71"/>
      <c r="AW96" s="71"/>
      <c r="AX96" s="71"/>
      <c r="AY96" s="71"/>
      <c r="AZ96" s="71"/>
      <c r="BA96" s="71"/>
      <c r="BB96" s="71"/>
      <c r="BC96" s="71"/>
      <c r="BD96" s="71"/>
      <c r="BE96" s="71"/>
      <c r="BF96" s="71"/>
      <c r="BG96" s="131"/>
      <c r="BH96" s="131"/>
      <c r="BI96" s="131"/>
      <c r="BJ96" s="131"/>
      <c r="BK96" s="131"/>
      <c r="BL96" s="131"/>
      <c r="BM96" s="131"/>
      <c r="BN96" s="131"/>
      <c r="BO96" s="131"/>
      <c r="BP96" s="131"/>
      <c r="BQ96" s="131"/>
      <c r="BR96" s="131"/>
      <c r="BS96" s="131"/>
      <c r="BT96" s="131"/>
      <c r="BU96" s="131"/>
      <c r="BV96" s="131"/>
      <c r="BW96" s="131"/>
      <c r="BX96" s="131"/>
      <c r="BY96" s="131"/>
      <c r="BZ96" s="131"/>
      <c r="CA96" s="131"/>
      <c r="CB96" s="131"/>
      <c r="CC96" s="131"/>
      <c r="CD96" s="131"/>
      <c r="CE96" s="131"/>
      <c r="CF96" s="131"/>
      <c r="CG96" s="131"/>
      <c r="CH96" s="131"/>
      <c r="CI96" s="131"/>
      <c r="CJ96" s="131"/>
      <c r="CK96" s="131"/>
    </row>
    <row r="97" spans="1:89" s="2" customFormat="1" ht="18" customHeight="1" thickBot="1">
      <c r="A97" s="5"/>
      <c r="B97" s="152"/>
      <c r="C97" s="153"/>
      <c r="D97" s="153"/>
      <c r="E97" s="153"/>
      <c r="F97" s="153"/>
      <c r="G97" s="153"/>
      <c r="H97" s="153"/>
      <c r="I97" s="153"/>
      <c r="J97" s="153"/>
      <c r="K97" s="153"/>
      <c r="L97" s="153"/>
      <c r="M97" s="153"/>
      <c r="N97" s="153"/>
      <c r="O97" s="153"/>
      <c r="P97" s="153"/>
      <c r="Q97" s="153"/>
      <c r="R97" s="153"/>
      <c r="S97" s="153"/>
      <c r="T97" s="153"/>
      <c r="U97" s="153"/>
      <c r="V97" s="153"/>
      <c r="W97" s="153"/>
      <c r="X97" s="153"/>
      <c r="Y97" s="153"/>
      <c r="Z97" s="153"/>
      <c r="AA97" s="153"/>
      <c r="AB97" s="153"/>
      <c r="AC97" s="153"/>
      <c r="AD97" s="153"/>
      <c r="AE97" s="154"/>
      <c r="AF97" s="133"/>
      <c r="AG97" s="146"/>
      <c r="AH97" s="147"/>
      <c r="AI97" s="148"/>
      <c r="AJ97" s="71"/>
      <c r="AK97" s="6" t="s">
        <v>1335</v>
      </c>
      <c r="AL97" s="6"/>
      <c r="AM97" s="6"/>
      <c r="AN97" s="6"/>
      <c r="AO97" s="6"/>
      <c r="AP97" s="6"/>
      <c r="AQ97" s="6"/>
      <c r="AR97" s="6"/>
      <c r="AS97" s="6"/>
      <c r="AT97" s="6"/>
      <c r="AU97" s="6"/>
      <c r="AV97" s="6"/>
      <c r="AW97" s="6"/>
      <c r="AX97" s="6"/>
      <c r="AY97" s="6"/>
      <c r="AZ97" s="6"/>
      <c r="BA97" s="6"/>
      <c r="BB97" s="6"/>
      <c r="BC97" s="71"/>
      <c r="BD97" s="71"/>
      <c r="BE97" s="71"/>
      <c r="BF97" s="71"/>
      <c r="BG97" s="5"/>
      <c r="BH97" s="5"/>
      <c r="BI97" s="5"/>
      <c r="BJ97" s="5"/>
      <c r="BK97" s="5"/>
      <c r="BL97" s="5"/>
      <c r="BM97" s="5"/>
      <c r="BN97" s="5"/>
      <c r="BO97" s="5"/>
      <c r="BP97" s="5"/>
      <c r="BQ97" s="5"/>
      <c r="BR97" s="5"/>
      <c r="BS97" s="5"/>
      <c r="BT97" s="5"/>
      <c r="BU97" s="5"/>
      <c r="BV97" s="5"/>
      <c r="BW97" s="5"/>
      <c r="BX97" s="5"/>
      <c r="BY97" s="5"/>
      <c r="BZ97" s="5"/>
      <c r="CA97" s="5"/>
      <c r="CB97" s="5"/>
      <c r="CC97" s="5"/>
      <c r="CD97" s="5"/>
      <c r="CE97" s="5"/>
      <c r="CF97" s="5"/>
      <c r="CG97" s="5"/>
      <c r="CH97" s="5"/>
      <c r="CI97" s="5"/>
      <c r="CJ97" s="5"/>
      <c r="CK97" s="5"/>
    </row>
    <row r="98" spans="1:89" s="2" customFormat="1" ht="15" customHeight="1" thickTop="1">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155" t="str">
        <f>IF(入力シート!A106=TRUE, "OK", "")</f>
        <v/>
      </c>
      <c r="AH98" s="156"/>
      <c r="AI98" s="157"/>
      <c r="AJ98" s="71"/>
      <c r="AK98" s="71"/>
      <c r="AL98" s="71"/>
      <c r="AM98" s="71"/>
      <c r="AN98" s="71"/>
      <c r="AO98" s="71"/>
      <c r="AP98" s="71"/>
      <c r="AQ98" s="71"/>
      <c r="AR98" s="71"/>
      <c r="AS98" s="71"/>
      <c r="AT98" s="71"/>
      <c r="AU98" s="71"/>
      <c r="AV98" s="71"/>
      <c r="AW98" s="71"/>
      <c r="AX98" s="71"/>
      <c r="AY98" s="71"/>
      <c r="AZ98" s="71"/>
      <c r="BA98" s="71"/>
      <c r="BB98" s="71"/>
      <c r="BC98" s="71"/>
      <c r="BD98" s="71"/>
      <c r="BE98" s="71"/>
      <c r="BF98" s="71"/>
      <c r="BG98" s="5"/>
      <c r="BH98" s="5"/>
      <c r="BI98" s="5"/>
      <c r="BJ98" s="5"/>
      <c r="BK98" s="5"/>
      <c r="BL98" s="5"/>
      <c r="BM98" s="5"/>
      <c r="BN98" s="5"/>
      <c r="BO98" s="5"/>
      <c r="BP98" s="5"/>
      <c r="BQ98" s="5"/>
      <c r="BR98" s="5"/>
      <c r="BS98" s="5"/>
      <c r="BT98" s="5"/>
      <c r="BU98" s="5"/>
      <c r="BV98" s="5"/>
      <c r="BW98" s="5"/>
      <c r="BX98" s="5"/>
      <c r="BY98" s="5"/>
      <c r="BZ98" s="5"/>
      <c r="CA98" s="5"/>
      <c r="CB98" s="5"/>
      <c r="CC98" s="5"/>
      <c r="CD98" s="5"/>
      <c r="CE98" s="5"/>
      <c r="CF98" s="5"/>
      <c r="CG98" s="5"/>
      <c r="CH98" s="5"/>
      <c r="CI98" s="5"/>
      <c r="CJ98" s="5"/>
      <c r="CK98" s="5"/>
    </row>
    <row r="99" spans="1:89" s="2" customFormat="1" ht="20.25" customHeight="1">
      <c r="A99" s="5"/>
      <c r="B99" s="14"/>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c r="CD99" s="5"/>
      <c r="CE99" s="5"/>
      <c r="CF99" s="5"/>
      <c r="CG99" s="5"/>
      <c r="CH99" s="5"/>
      <c r="CI99" s="5"/>
      <c r="CJ99" s="5"/>
      <c r="CK99" s="5"/>
    </row>
    <row r="100" spans="1:89" s="2" customFormat="1" ht="20.2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c r="CC100" s="5"/>
      <c r="CD100" s="5"/>
      <c r="CE100" s="5"/>
      <c r="CF100" s="5"/>
      <c r="CG100" s="5"/>
      <c r="CH100" s="5"/>
      <c r="CI100" s="5"/>
      <c r="CJ100" s="5"/>
      <c r="CK100" s="5"/>
    </row>
    <row r="101" spans="1:89" s="2" customFormat="1" ht="20.2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E101" s="5"/>
      <c r="CF101" s="5"/>
      <c r="CG101" s="5"/>
      <c r="CH101" s="5"/>
      <c r="CI101" s="5"/>
      <c r="CJ101" s="5"/>
      <c r="CK101" s="5"/>
    </row>
    <row r="102" spans="1:89" s="2" customFormat="1" ht="20.2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c r="CJ102" s="5"/>
      <c r="CK102" s="5"/>
    </row>
    <row r="103" spans="1:89" s="2" customFormat="1" ht="20.2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
      <c r="CE103" s="5"/>
      <c r="CF103" s="5"/>
      <c r="CG103" s="5"/>
      <c r="CH103" s="5"/>
      <c r="CI103" s="5"/>
      <c r="CJ103" s="5"/>
      <c r="CK103" s="5"/>
    </row>
    <row r="104" spans="1:89" s="2" customFormat="1" ht="20.2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E104" s="5"/>
      <c r="CF104" s="5"/>
      <c r="CG104" s="5"/>
      <c r="CH104" s="5"/>
      <c r="CI104" s="5"/>
      <c r="CJ104" s="5"/>
      <c r="CK104" s="5"/>
    </row>
    <row r="105" spans="1:89" s="2" customFormat="1" ht="20.25" customHeight="1">
      <c r="A105" s="5"/>
      <c r="B105" s="5"/>
      <c r="H105" s="142"/>
      <c r="I105" s="142"/>
      <c r="J105" s="142"/>
      <c r="K105" s="142"/>
      <c r="L105" s="142"/>
      <c r="M105" s="142"/>
      <c r="N105" s="142"/>
      <c r="O105" s="142"/>
      <c r="P105" s="142"/>
      <c r="Q105" s="142"/>
      <c r="R105" s="142"/>
      <c r="S105" s="142"/>
      <c r="T105" s="142"/>
      <c r="U105" s="142"/>
      <c r="V105" s="142"/>
      <c r="W105" s="142"/>
      <c r="X105" s="142"/>
      <c r="Y105" s="142"/>
      <c r="Z105" s="142"/>
      <c r="AA105" s="142"/>
      <c r="AB105" s="142"/>
      <c r="AC105" s="142"/>
      <c r="AD105" s="142"/>
      <c r="AE105" s="142"/>
      <c r="AF105" s="142"/>
      <c r="AG105" s="142"/>
      <c r="AH105" s="142"/>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c r="CD105" s="5"/>
      <c r="CE105" s="5"/>
      <c r="CF105" s="5"/>
      <c r="CG105" s="5"/>
      <c r="CH105" s="5"/>
      <c r="CI105" s="5"/>
      <c r="CJ105" s="5"/>
      <c r="CK105" s="5"/>
    </row>
    <row r="106" spans="1:89" s="2" customFormat="1" ht="20.25" customHeight="1">
      <c r="A106" s="5" t="b">
        <v>0</v>
      </c>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c r="CD106" s="5"/>
      <c r="CE106" s="5"/>
      <c r="CF106" s="5"/>
      <c r="CG106" s="5"/>
      <c r="CH106" s="5"/>
      <c r="CI106" s="5"/>
      <c r="CJ106" s="5"/>
      <c r="CK106" s="5"/>
    </row>
    <row r="107" spans="1:89" s="2" customFormat="1" ht="20.25" customHeight="1">
      <c r="A107" s="5" t="b">
        <v>0</v>
      </c>
      <c r="B107" s="5" t="b">
        <f>A107</f>
        <v>0</v>
      </c>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c r="CD107" s="5"/>
      <c r="CE107" s="5"/>
      <c r="CF107" s="5"/>
      <c r="CG107" s="5"/>
      <c r="CH107" s="5"/>
      <c r="CI107" s="5"/>
      <c r="CJ107" s="5"/>
      <c r="CK107" s="5"/>
    </row>
    <row r="108" spans="1:89" s="2" customFormat="1" ht="20.2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c r="CB108" s="5"/>
      <c r="CC108" s="5"/>
      <c r="CD108" s="5"/>
      <c r="CE108" s="5"/>
      <c r="CF108" s="5"/>
      <c r="CG108" s="5"/>
      <c r="CH108" s="5"/>
      <c r="CI108" s="5"/>
      <c r="CJ108" s="5"/>
      <c r="CK108" s="5"/>
    </row>
    <row r="109" spans="1:89" s="2" customFormat="1" ht="20.2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5"/>
      <c r="CC109" s="5"/>
      <c r="CD109" s="5"/>
      <c r="CE109" s="5"/>
      <c r="CF109" s="5"/>
      <c r="CG109" s="5"/>
      <c r="CH109" s="5"/>
      <c r="CI109" s="5"/>
      <c r="CJ109" s="5"/>
      <c r="CK109" s="5"/>
    </row>
    <row r="110" spans="1:89" s="2" customFormat="1" ht="20.2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E110" s="5"/>
      <c r="CF110" s="5"/>
      <c r="CG110" s="5"/>
      <c r="CH110" s="5"/>
      <c r="CI110" s="5"/>
      <c r="CJ110" s="5"/>
      <c r="CK110" s="5"/>
    </row>
    <row r="111" spans="1:89" s="2" customFormat="1" ht="20.2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c r="CD111" s="5"/>
      <c r="CE111" s="5"/>
      <c r="CF111" s="5"/>
      <c r="CG111" s="5"/>
      <c r="CH111" s="5"/>
      <c r="CI111" s="5"/>
      <c r="CJ111" s="5"/>
      <c r="CK111" s="5"/>
    </row>
    <row r="112" spans="1:89" s="2" customFormat="1" ht="20.2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5"/>
      <c r="CE112" s="5"/>
      <c r="CF112" s="5"/>
      <c r="CG112" s="5"/>
      <c r="CH112" s="5"/>
      <c r="CI112" s="5"/>
      <c r="CJ112" s="5"/>
      <c r="CK112" s="5"/>
    </row>
    <row r="113" spans="1:89" s="2" customFormat="1" ht="20.2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c r="CE113" s="5"/>
      <c r="CF113" s="5"/>
      <c r="CG113" s="5"/>
      <c r="CH113" s="5"/>
      <c r="CI113" s="5"/>
      <c r="CJ113" s="5"/>
      <c r="CK113" s="5"/>
    </row>
    <row r="114" spans="1:89" s="2" customFormat="1" ht="20.2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5"/>
      <c r="CB114" s="5"/>
      <c r="CC114" s="5"/>
      <c r="CD114" s="5"/>
      <c r="CE114" s="5"/>
      <c r="CF114" s="5"/>
      <c r="CG114" s="5"/>
      <c r="CH114" s="5"/>
      <c r="CI114" s="5"/>
      <c r="CJ114" s="5"/>
      <c r="CK114" s="5"/>
    </row>
    <row r="115" spans="1:89" s="2" customFormat="1" ht="20.2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5"/>
      <c r="CB115" s="5"/>
      <c r="CC115" s="5"/>
      <c r="CD115" s="5"/>
      <c r="CE115" s="5"/>
      <c r="CF115" s="5"/>
      <c r="CG115" s="5"/>
      <c r="CH115" s="5"/>
      <c r="CI115" s="5"/>
      <c r="CJ115" s="5"/>
      <c r="CK115" s="5"/>
    </row>
    <row r="116" spans="1:89" s="2" customFormat="1" ht="20.2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5"/>
      <c r="CB116" s="5"/>
      <c r="CC116" s="5"/>
      <c r="CD116" s="5"/>
      <c r="CE116" s="5"/>
      <c r="CF116" s="5"/>
      <c r="CG116" s="5"/>
      <c r="CH116" s="5"/>
      <c r="CI116" s="5"/>
      <c r="CJ116" s="5"/>
      <c r="CK116" s="5"/>
    </row>
    <row r="117" spans="1:89" s="2" customFormat="1" ht="20.2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c r="CA117" s="5"/>
      <c r="CB117" s="5"/>
      <c r="CC117" s="5"/>
      <c r="CD117" s="5"/>
      <c r="CE117" s="5"/>
      <c r="CF117" s="5"/>
      <c r="CG117" s="5"/>
      <c r="CH117" s="5"/>
      <c r="CI117" s="5"/>
      <c r="CJ117" s="5"/>
      <c r="CK117" s="5"/>
    </row>
    <row r="118" spans="1:89" s="2" customFormat="1" ht="20.2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c r="CB118" s="5"/>
      <c r="CC118" s="5"/>
      <c r="CD118" s="5"/>
      <c r="CE118" s="5"/>
      <c r="CF118" s="5"/>
      <c r="CG118" s="5"/>
      <c r="CH118" s="5"/>
      <c r="CI118" s="5"/>
      <c r="CJ118" s="5"/>
      <c r="CK118" s="5"/>
    </row>
    <row r="119" spans="1:89" s="2" customFormat="1" ht="20.2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5"/>
      <c r="CC119" s="5"/>
      <c r="CD119" s="5"/>
      <c r="CE119" s="5"/>
      <c r="CF119" s="5"/>
      <c r="CG119" s="5"/>
      <c r="CH119" s="5"/>
      <c r="CI119" s="5"/>
      <c r="CJ119" s="5"/>
      <c r="CK119" s="5"/>
    </row>
    <row r="120" spans="1:89" s="2" customFormat="1" ht="20.2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5"/>
      <c r="CC120" s="5"/>
      <c r="CD120" s="5"/>
      <c r="CE120" s="5"/>
      <c r="CF120" s="5"/>
      <c r="CG120" s="5"/>
      <c r="CH120" s="5"/>
      <c r="CI120" s="5"/>
      <c r="CJ120" s="5"/>
      <c r="CK120" s="5"/>
    </row>
    <row r="121" spans="1:89">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c r="CG121" s="3"/>
      <c r="CH121" s="3"/>
      <c r="CI121" s="3"/>
      <c r="CJ121" s="3"/>
      <c r="CK121" s="3"/>
    </row>
    <row r="122" spans="1:89">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c r="CG122" s="3"/>
      <c r="CH122" s="3"/>
      <c r="CI122" s="3"/>
      <c r="CJ122" s="3"/>
      <c r="CK122" s="3"/>
    </row>
    <row r="123" spans="1:89">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c r="CG123" s="3"/>
      <c r="CH123" s="3"/>
      <c r="CI123" s="3"/>
      <c r="CJ123" s="3"/>
      <c r="CK123" s="3"/>
    </row>
    <row r="124" spans="1:89">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c r="CG124" s="3"/>
      <c r="CH124" s="3"/>
      <c r="CI124" s="3"/>
      <c r="CJ124" s="3"/>
      <c r="CK124" s="3"/>
    </row>
    <row r="125" spans="1:89">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c r="CG125" s="3"/>
      <c r="CH125" s="3"/>
      <c r="CI125" s="3"/>
      <c r="CJ125" s="3"/>
      <c r="CK125" s="3"/>
    </row>
    <row r="126" spans="1:89">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3"/>
      <c r="CF126" s="3"/>
      <c r="CG126" s="3"/>
      <c r="CH126" s="3"/>
      <c r="CI126" s="3"/>
      <c r="CJ126" s="3"/>
      <c r="CK126" s="3"/>
    </row>
    <row r="127" spans="1:89">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row>
    <row r="128" spans="1:89">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c r="CH128" s="3"/>
      <c r="CI128" s="3"/>
      <c r="CJ128" s="3"/>
      <c r="CK128" s="3"/>
    </row>
    <row r="129" spans="1:89">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c r="CI129" s="3"/>
      <c r="CJ129" s="3"/>
      <c r="CK129" s="3"/>
    </row>
    <row r="130" spans="1:89">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c r="CI130" s="3"/>
      <c r="CJ130" s="3"/>
      <c r="CK130" s="3"/>
    </row>
    <row r="131" spans="1:89">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c r="CI131" s="3"/>
      <c r="CJ131" s="3"/>
      <c r="CK131" s="3"/>
    </row>
    <row r="132" spans="1:89">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row>
    <row r="133" spans="1:89">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c r="CK133" s="3"/>
    </row>
    <row r="134" spans="1:89">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row>
    <row r="135" spans="1:89">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c r="CJ135" s="3"/>
      <c r="CK135" s="3"/>
    </row>
    <row r="136" spans="1:89">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CI136" s="3"/>
      <c r="CJ136" s="3"/>
      <c r="CK136" s="3"/>
    </row>
    <row r="137" spans="1:89">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row>
  </sheetData>
  <mergeCells count="206">
    <mergeCell ref="B55:J69"/>
    <mergeCell ref="K71:O71"/>
    <mergeCell ref="K72:O72"/>
    <mergeCell ref="K73:O73"/>
    <mergeCell ref="K74:O74"/>
    <mergeCell ref="K68:O68"/>
    <mergeCell ref="P68:AC68"/>
    <mergeCell ref="K69:O69"/>
    <mergeCell ref="P69:R69"/>
    <mergeCell ref="T69:V69"/>
    <mergeCell ref="X69:Z69"/>
    <mergeCell ref="K65:O66"/>
    <mergeCell ref="P65:S65"/>
    <mergeCell ref="T65:AP65"/>
    <mergeCell ref="P66:S66"/>
    <mergeCell ref="K67:O67"/>
    <mergeCell ref="P67:AC67"/>
    <mergeCell ref="K58:O58"/>
    <mergeCell ref="P58:AC58"/>
    <mergeCell ref="P60:Q60"/>
    <mergeCell ref="B71:J81"/>
    <mergeCell ref="P74:R74"/>
    <mergeCell ref="Z61:AU62"/>
    <mergeCell ref="T64:Y64"/>
    <mergeCell ref="K80:O80"/>
    <mergeCell ref="P80:AE80"/>
    <mergeCell ref="K81:O81"/>
    <mergeCell ref="V75:X75"/>
    <mergeCell ref="Y75:Z75"/>
    <mergeCell ref="AB75:AC75"/>
    <mergeCell ref="K78:O79"/>
    <mergeCell ref="P76:S76"/>
    <mergeCell ref="K59:O59"/>
    <mergeCell ref="P59:AC59"/>
    <mergeCell ref="K60:O60"/>
    <mergeCell ref="K61:O62"/>
    <mergeCell ref="P61:S61"/>
    <mergeCell ref="T61:Y61"/>
    <mergeCell ref="P62:S62"/>
    <mergeCell ref="T62:Y62"/>
    <mergeCell ref="K63:O64"/>
    <mergeCell ref="P63:S63"/>
    <mergeCell ref="T63:Y63"/>
    <mergeCell ref="P64:S64"/>
    <mergeCell ref="T66:AP66"/>
    <mergeCell ref="T76:U76"/>
    <mergeCell ref="P77:AE77"/>
    <mergeCell ref="P78:AE78"/>
    <mergeCell ref="P79:AE79"/>
    <mergeCell ref="K76:O76"/>
    <mergeCell ref="K77:O77"/>
    <mergeCell ref="K75:U75"/>
    <mergeCell ref="P71:R71"/>
    <mergeCell ref="P72:R72"/>
    <mergeCell ref="P73:R73"/>
    <mergeCell ref="AF78:AR79"/>
    <mergeCell ref="K45:O46"/>
    <mergeCell ref="P45:S45"/>
    <mergeCell ref="T45:Y45"/>
    <mergeCell ref="T50:AP50"/>
    <mergeCell ref="K55:O55"/>
    <mergeCell ref="P55:AP55"/>
    <mergeCell ref="T36:Y36"/>
    <mergeCell ref="T48:Y48"/>
    <mergeCell ref="T39:AP39"/>
    <mergeCell ref="P40:S40"/>
    <mergeCell ref="T40:AP40"/>
    <mergeCell ref="P46:S46"/>
    <mergeCell ref="T37:AP37"/>
    <mergeCell ref="P38:S38"/>
    <mergeCell ref="T38:AP38"/>
    <mergeCell ref="T41:V41"/>
    <mergeCell ref="X41:Z41"/>
    <mergeCell ref="P37:S37"/>
    <mergeCell ref="K44:O44"/>
    <mergeCell ref="T46:Y46"/>
    <mergeCell ref="K53:O53"/>
    <mergeCell ref="P53:R53"/>
    <mergeCell ref="T53:V53"/>
    <mergeCell ref="X53:Z53"/>
    <mergeCell ref="K47:O48"/>
    <mergeCell ref="P47:S47"/>
    <mergeCell ref="T47:Y47"/>
    <mergeCell ref="Z45:AU46"/>
    <mergeCell ref="P44:Q44"/>
    <mergeCell ref="S44:U44"/>
    <mergeCell ref="B26:J27"/>
    <mergeCell ref="K26:M26"/>
    <mergeCell ref="Z33:AU34"/>
    <mergeCell ref="P36:S36"/>
    <mergeCell ref="P48:S48"/>
    <mergeCell ref="P50:S50"/>
    <mergeCell ref="P33:S33"/>
    <mergeCell ref="P34:S34"/>
    <mergeCell ref="B32:J41"/>
    <mergeCell ref="P41:R41"/>
    <mergeCell ref="K37:O38"/>
    <mergeCell ref="B29:J29"/>
    <mergeCell ref="B30:J30"/>
    <mergeCell ref="K39:O40"/>
    <mergeCell ref="P39:S39"/>
    <mergeCell ref="B43:J53"/>
    <mergeCell ref="P43:AC43"/>
    <mergeCell ref="K51:O51"/>
    <mergeCell ref="K52:O52"/>
    <mergeCell ref="P51:AC51"/>
    <mergeCell ref="P52:AC52"/>
    <mergeCell ref="K49:O50"/>
    <mergeCell ref="P49:S49"/>
    <mergeCell ref="T49:AP49"/>
    <mergeCell ref="P32:Q32"/>
    <mergeCell ref="S32:U32"/>
    <mergeCell ref="T34:Y34"/>
    <mergeCell ref="K33:O34"/>
    <mergeCell ref="T33:Y33"/>
    <mergeCell ref="T24:AP24"/>
    <mergeCell ref="P23:S23"/>
    <mergeCell ref="P24:S24"/>
    <mergeCell ref="K29:N29"/>
    <mergeCell ref="K30:L30"/>
    <mergeCell ref="M30:N30"/>
    <mergeCell ref="N14:AL14"/>
    <mergeCell ref="B16:J16"/>
    <mergeCell ref="K16:N16"/>
    <mergeCell ref="K18:O18"/>
    <mergeCell ref="K19:O20"/>
    <mergeCell ref="P19:S19"/>
    <mergeCell ref="P20:S20"/>
    <mergeCell ref="Z19:AU20"/>
    <mergeCell ref="B18:J24"/>
    <mergeCell ref="T21:Y21"/>
    <mergeCell ref="P18:Q18"/>
    <mergeCell ref="S18:U18"/>
    <mergeCell ref="T20:Y20"/>
    <mergeCell ref="K43:O43"/>
    <mergeCell ref="K35:O36"/>
    <mergeCell ref="P35:S35"/>
    <mergeCell ref="T35:Y35"/>
    <mergeCell ref="K32:O32"/>
    <mergeCell ref="B2:M4"/>
    <mergeCell ref="B6:G6"/>
    <mergeCell ref="N6:O6"/>
    <mergeCell ref="Q6:R6"/>
    <mergeCell ref="B11:G11"/>
    <mergeCell ref="H11:M11"/>
    <mergeCell ref="P2:T2"/>
    <mergeCell ref="P3:T3"/>
    <mergeCell ref="P4:T4"/>
    <mergeCell ref="B8:G8"/>
    <mergeCell ref="B9:G9"/>
    <mergeCell ref="H9:J9"/>
    <mergeCell ref="N9:O9"/>
    <mergeCell ref="Q9:R9"/>
    <mergeCell ref="K9:L9"/>
    <mergeCell ref="B13:J14"/>
    <mergeCell ref="K13:M13"/>
    <mergeCell ref="K14:M14"/>
    <mergeCell ref="N13:AL13"/>
    <mergeCell ref="K83:O83"/>
    <mergeCell ref="P83:S83"/>
    <mergeCell ref="K84:O84"/>
    <mergeCell ref="P84:S84"/>
    <mergeCell ref="H6:M6"/>
    <mergeCell ref="B87:J87"/>
    <mergeCell ref="K87:L87"/>
    <mergeCell ref="M87:N87"/>
    <mergeCell ref="K27:M27"/>
    <mergeCell ref="N26:W26"/>
    <mergeCell ref="N27:W27"/>
    <mergeCell ref="T19:Y19"/>
    <mergeCell ref="P21:S21"/>
    <mergeCell ref="P22:S22"/>
    <mergeCell ref="K21:O22"/>
    <mergeCell ref="K23:O24"/>
    <mergeCell ref="T23:AP23"/>
    <mergeCell ref="T22:Y22"/>
    <mergeCell ref="S60:U60"/>
    <mergeCell ref="K56:O56"/>
    <mergeCell ref="P56:Q56"/>
    <mergeCell ref="K57:O57"/>
    <mergeCell ref="P57:AC57"/>
    <mergeCell ref="K41:O41"/>
    <mergeCell ref="AG96:AI97"/>
    <mergeCell ref="B96:AE97"/>
    <mergeCell ref="AG98:AI98"/>
    <mergeCell ref="H8:AE8"/>
    <mergeCell ref="AP8:BR9"/>
    <mergeCell ref="AG88:BC90"/>
    <mergeCell ref="P81:W81"/>
    <mergeCell ref="B91:J94"/>
    <mergeCell ref="K91:O91"/>
    <mergeCell ref="K92:O92"/>
    <mergeCell ref="K93:O93"/>
    <mergeCell ref="K94:O94"/>
    <mergeCell ref="P94:R94"/>
    <mergeCell ref="T94:V94"/>
    <mergeCell ref="X94:Z94"/>
    <mergeCell ref="P91:AE91"/>
    <mergeCell ref="P92:AE92"/>
    <mergeCell ref="P93:AM93"/>
    <mergeCell ref="B86:J86"/>
    <mergeCell ref="K86:L86"/>
    <mergeCell ref="M86:N86"/>
    <mergeCell ref="B89:J89"/>
    <mergeCell ref="K89:W89"/>
    <mergeCell ref="B83:J84"/>
  </mergeCells>
  <phoneticPr fontId="7"/>
  <conditionalFormatting sqref="T63:Y63">
    <cfRule type="expression" dxfId="53" priority="44">
      <formula>K63="入力不要"</formula>
    </cfRule>
  </conditionalFormatting>
  <conditionalFormatting sqref="T64">
    <cfRule type="expression" dxfId="52" priority="43">
      <formula>K63="入力不要"</formula>
    </cfRule>
  </conditionalFormatting>
  <conditionalFormatting sqref="T65:AP65">
    <cfRule type="expression" dxfId="51" priority="41">
      <formula>K65="入力不要"</formula>
    </cfRule>
  </conditionalFormatting>
  <conditionalFormatting sqref="T66:AP66">
    <cfRule type="expression" dxfId="50" priority="40">
      <formula>K65="入力不要"</formula>
    </cfRule>
  </conditionalFormatting>
  <conditionalFormatting sqref="P67:AC67">
    <cfRule type="expression" dxfId="49" priority="39">
      <formula>K67="入力不要"</formula>
    </cfRule>
  </conditionalFormatting>
  <conditionalFormatting sqref="P68:AC68">
    <cfRule type="expression" dxfId="48" priority="38">
      <formula>K68="入力不要"</formula>
    </cfRule>
  </conditionalFormatting>
  <conditionalFormatting sqref="P69:R69">
    <cfRule type="expression" dxfId="47" priority="37">
      <formula>K69="入力不要"</formula>
    </cfRule>
  </conditionalFormatting>
  <conditionalFormatting sqref="T69:V69">
    <cfRule type="expression" dxfId="46" priority="36">
      <formula>K69="入力不要"</formula>
    </cfRule>
  </conditionalFormatting>
  <conditionalFormatting sqref="X69:Z69">
    <cfRule type="expression" dxfId="45" priority="34">
      <formula>K69="入力不要"</formula>
    </cfRule>
  </conditionalFormatting>
  <conditionalFormatting sqref="P58:AC58">
    <cfRule type="expression" dxfId="44" priority="26">
      <formula>$K$58="入力不要"</formula>
    </cfRule>
    <cfRule type="expression" dxfId="43" priority="33">
      <formula>$K$58="入力不要"</formula>
    </cfRule>
  </conditionalFormatting>
  <conditionalFormatting sqref="AB75:AC75">
    <cfRule type="expression" dxfId="42" priority="31">
      <formula>$Y$75="未定"</formula>
    </cfRule>
  </conditionalFormatting>
  <conditionalFormatting sqref="P56:Q56">
    <cfRule type="expression" dxfId="41" priority="28">
      <formula>$K$56="入力不要"</formula>
    </cfRule>
  </conditionalFormatting>
  <conditionalFormatting sqref="P57:AC57">
    <cfRule type="expression" dxfId="40" priority="27">
      <formula>$K$57="入力不要"</formula>
    </cfRule>
  </conditionalFormatting>
  <conditionalFormatting sqref="AG88">
    <cfRule type="expression" dxfId="39" priority="19">
      <formula>$K$89="2.任意の封筒（宅配便等を含む。）"</formula>
    </cfRule>
  </conditionalFormatting>
  <conditionalFormatting sqref="H9:S9">
    <cfRule type="expression" dxfId="38" priority="16">
      <formula>$B$9="入力不要"</formula>
    </cfRule>
  </conditionalFormatting>
  <conditionalFormatting sqref="P91">
    <cfRule type="expression" dxfId="37" priority="12">
      <formula>K91="入力不要"</formula>
    </cfRule>
  </conditionalFormatting>
  <conditionalFormatting sqref="P92">
    <cfRule type="expression" dxfId="36" priority="11">
      <formula>K92="入力不要"</formula>
    </cfRule>
  </conditionalFormatting>
  <conditionalFormatting sqref="P93">
    <cfRule type="expression" dxfId="35" priority="10">
      <formula>K93="入力不要"</formula>
    </cfRule>
  </conditionalFormatting>
  <conditionalFormatting sqref="P94:R94">
    <cfRule type="expression" dxfId="34" priority="6">
      <formula>K94="入力不要"</formula>
    </cfRule>
  </conditionalFormatting>
  <conditionalFormatting sqref="T94:V94">
    <cfRule type="expression" dxfId="33" priority="5">
      <formula>K94="入力不要"</formula>
    </cfRule>
  </conditionalFormatting>
  <conditionalFormatting sqref="X94:Z94">
    <cfRule type="expression" dxfId="32" priority="4">
      <formula>K94="入力不要"</formula>
    </cfRule>
  </conditionalFormatting>
  <conditionalFormatting sqref="P59:AC59">
    <cfRule type="expression" dxfId="31" priority="2">
      <formula>$K$59="入力不要"</formula>
    </cfRule>
  </conditionalFormatting>
  <conditionalFormatting sqref="P60 S60 T61 T62">
    <cfRule type="expression" dxfId="30" priority="1">
      <formula>$K$60="入力不要"</formula>
    </cfRule>
  </conditionalFormatting>
  <dataValidations count="15">
    <dataValidation type="whole" imeMode="halfAlpha" allowBlank="1" showInputMessage="1" showErrorMessage="1" sqref="P60:Q60 P44:Q44 P18:Q18 P32:Q32" xr:uid="{00000000-0002-0000-0000-000000000000}">
      <formula1>0</formula1>
      <formula2>999</formula2>
    </dataValidation>
    <dataValidation type="whole" imeMode="halfAlpha" allowBlank="1" showInputMessage="1" showErrorMessage="1" sqref="S44:U44 S18:U18 S60:U60 S32:U32" xr:uid="{00000000-0002-0000-0000-000001000000}">
      <formula1>0</formula1>
      <formula2>9999</formula2>
    </dataValidation>
    <dataValidation type="whole" imeMode="halfAlpha" allowBlank="1" showInputMessage="1" showErrorMessage="1" sqref="P71:R72" xr:uid="{00000000-0002-0000-0000-000002000000}">
      <formula1>1</formula1>
      <formula2>100</formula2>
    </dataValidation>
    <dataValidation type="whole" imeMode="halfAlpha" allowBlank="1" showInputMessage="1" showErrorMessage="1" sqref="P73:R74 P83:S83" xr:uid="{00000000-0002-0000-0000-000003000000}">
      <formula1>1</formula1>
      <formula2>10000</formula2>
    </dataValidation>
    <dataValidation type="whole" imeMode="halfAlpha" allowBlank="1" showInputMessage="1" showErrorMessage="1" sqref="T76:U76" xr:uid="{00000000-0002-0000-0000-000004000000}">
      <formula1>1</formula1>
      <formula2>64</formula2>
    </dataValidation>
    <dataValidation imeMode="halfKatakana" allowBlank="1" showInputMessage="1" showErrorMessage="1" sqref="T61:Y61 T23:AP23 T45:Y45 T65:AP65 T39:AP39 T47:Y47 T49:AP49 N13:AL13 T37:AP37 T33:Y35 T63:Y63 T19:Y21" xr:uid="{00000000-0002-0000-0000-000005000000}"/>
    <dataValidation imeMode="halfAlpha" allowBlank="1" showInputMessage="1" showErrorMessage="1" sqref="P41:R41 T41:V41 P53:R53 T53:V53 P69:R69 T69:V69 X53:Z53 X41:Z41 X69:Z69 P94:R94 T94:V94 X94:Z94" xr:uid="{00000000-0002-0000-0000-000006000000}"/>
    <dataValidation type="whole" imeMode="halfAlpha" allowBlank="1" showInputMessage="1" showErrorMessage="1" sqref="H11:M11" xr:uid="{00000000-0002-0000-0000-000007000000}">
      <formula1>300000</formula1>
      <formula2>399999</formula2>
    </dataValidation>
    <dataValidation imeMode="hiragana" allowBlank="1" showInputMessage="1" showErrorMessage="1" sqref="T46 T64 T48 T66:AP66 P93:AM93 T36 P92:AE92 T62 T22" xr:uid="{00000000-0002-0000-0000-000008000000}"/>
    <dataValidation type="textLength" imeMode="hiragana" operator="lessThanOrEqual" allowBlank="1" showInputMessage="1" showErrorMessage="1" error="40文字以下で入力してください" sqref="N14:AL14" xr:uid="{00000000-0002-0000-0000-000009000000}">
      <formula1>40</formula1>
    </dataValidation>
    <dataValidation type="textLength" imeMode="hiragana" operator="lessThanOrEqual" allowBlank="1" showInputMessage="1" showErrorMessage="1" error="23文字以下で入力してください" sqref="T24:AP24 T50:AP50 T40:AP40 P43:AC43 P67:AC67 T38:AP38" xr:uid="{00000000-0002-0000-0000-00000A000000}">
      <formula1>23</formula1>
    </dataValidation>
    <dataValidation type="textLength" imeMode="halfKatakana" operator="lessThanOrEqual" allowBlank="1" showInputMessage="1" showErrorMessage="1" error="20文字以下で入力してください" sqref="N26:W26" xr:uid="{00000000-0002-0000-0000-00000B000000}">
      <formula1>20</formula1>
    </dataValidation>
    <dataValidation type="textLength" imeMode="hiragana" operator="lessThanOrEqual" allowBlank="1" showInputMessage="1" showErrorMessage="1" error="15文字以下で入力してください" sqref="N27:W27 P51:AC51 P68:AC68" xr:uid="{00000000-0002-0000-0000-00000C000000}">
      <formula1>15</formula1>
    </dataValidation>
    <dataValidation type="textLength" imeMode="hiragana" operator="lessThanOrEqual" allowBlank="1" showInputMessage="1" showErrorMessage="1" error="8文字以下で入力してください" sqref="P52:AC52" xr:uid="{00000000-0002-0000-0000-00000D000000}">
      <formula1>8</formula1>
    </dataValidation>
    <dataValidation type="textLength" operator="lessThanOrEqual" allowBlank="1" showInputMessage="1" showErrorMessage="1" error="23文字以下で入力してください" sqref="P59:AC59" xr:uid="{00000000-0002-0000-0000-00000E000000}">
      <formula1>23</formula1>
    </dataValidation>
  </dataValidations>
  <pageMargins left="0.7" right="0.7" top="0.75" bottom="0.75" header="0.3" footer="0.3"/>
  <pageSetup paperSize="8" scale="37" orientation="landscape" r:id="rId1"/>
  <drawing r:id="rId2"/>
  <legacyDrawing r:id="rId3"/>
  <controls>
    <mc:AlternateContent xmlns:mc="http://schemas.openxmlformats.org/markup-compatibility/2006">
      <mc:Choice Requires="x14">
        <control shapeId="2064" r:id="rId4" name="CheckBox1">
          <controlPr defaultSize="0" autoLine="0" autoPict="0" r:id="rId5">
            <anchor>
              <from>
                <xdr:col>15</xdr:col>
                <xdr:colOff>171450</xdr:colOff>
                <xdr:row>55</xdr:row>
                <xdr:rowOff>66675</xdr:rowOff>
              </from>
              <to>
                <xdr:col>16</xdr:col>
                <xdr:colOff>104775</xdr:colOff>
                <xdr:row>55</xdr:row>
                <xdr:rowOff>219075</xdr:rowOff>
              </to>
            </anchor>
          </controlPr>
        </control>
      </mc:Choice>
      <mc:Fallback>
        <control shapeId="2064" r:id="rId4" name="CheckBox1"/>
      </mc:Fallback>
    </mc:AlternateContent>
    <mc:AlternateContent xmlns:mc="http://schemas.openxmlformats.org/markup-compatibility/2006">
      <mc:Choice Requires="x14">
        <control shapeId="2069" r:id="rId6" name="Check Box 21">
          <controlPr defaultSize="0" autoFill="0" autoLine="0" autoPict="0">
            <anchor moveWithCells="1">
              <from>
                <xdr:col>32</xdr:col>
                <xdr:colOff>219075</xdr:colOff>
                <xdr:row>95</xdr:row>
                <xdr:rowOff>104775</xdr:rowOff>
              </from>
              <to>
                <xdr:col>36</xdr:col>
                <xdr:colOff>19050</xdr:colOff>
                <xdr:row>96</xdr:row>
                <xdr:rowOff>114300</xdr:rowOff>
              </to>
            </anchor>
          </controlPr>
        </control>
      </mc:Choice>
    </mc:AlternateContent>
    <mc:AlternateContent xmlns:mc="http://schemas.openxmlformats.org/markup-compatibility/2006">
      <mc:Choice Requires="x14">
        <control shapeId="2072" r:id="rId7" name="Check Box 24">
          <controlPr defaultSize="0" autoFill="0" autoLine="0" autoPict="0">
            <anchor moveWithCells="1">
              <from>
                <xdr:col>15</xdr:col>
                <xdr:colOff>123825</xdr:colOff>
                <xdr:row>55</xdr:row>
                <xdr:rowOff>9525</xdr:rowOff>
              </from>
              <to>
                <xdr:col>16</xdr:col>
                <xdr:colOff>200025</xdr:colOff>
                <xdr:row>55</xdr:row>
                <xdr:rowOff>257175</xdr:rowOff>
              </to>
            </anchor>
          </controlPr>
        </control>
      </mc:Choice>
    </mc:AlternateContent>
  </controls>
  <extLst>
    <ext xmlns:x14="http://schemas.microsoft.com/office/spreadsheetml/2009/9/main" uri="{78C0D931-6437-407d-A8EE-F0AAD7539E65}">
      <x14:conditionalFormattings>
        <x14:conditionalFormatting xmlns:xm="http://schemas.microsoft.com/office/excel/2006/main">
          <x14:cfRule type="expression" priority="13" id="{763E9A31-8218-43D5-B212-97B3F4EEB661}">
            <xm:f>H8=ﾌﾟﾙﾀﾞｳﾝﾘｽﾄ!$H$7</xm:f>
            <x14:dxf>
              <font>
                <b/>
                <i val="0"/>
                <color theme="0"/>
              </font>
              <fill>
                <patternFill>
                  <bgColor theme="4" tint="-0.499984740745262"/>
                </patternFill>
              </fill>
            </x14:dxf>
          </x14:cfRule>
          <xm:sqref>AN10:BP10 AO8 AN9:AO9</xm:sqref>
        </x14:conditionalFormatting>
        <x14:conditionalFormatting xmlns:xm="http://schemas.microsoft.com/office/excel/2006/main">
          <x14:cfRule type="expression" priority="53" id="{763E9A31-8218-43D5-B212-97B3F4EEB661}">
            <xm:f>OR(H8=ﾌﾟﾙﾀﾞｳﾝﾘｽﾄ!$H$7, H8=ﾌﾟﾙﾀﾞｳﾝﾘｽﾄ!$H$8, H8=ﾌﾟﾙﾀﾞｳﾝﾘｽﾄ!$H$9)</xm:f>
            <x14:dxf>
              <font>
                <b/>
                <i val="0"/>
                <color theme="0"/>
              </font>
              <fill>
                <patternFill>
                  <bgColor theme="4" tint="-0.499984740745262"/>
                </patternFill>
              </fill>
            </x14:dxf>
          </x14:cfRule>
          <xm:sqref>AP8</xm:sqref>
        </x14:conditionalFormatting>
      </x14:conditionalFormattings>
    </ext>
    <ext xmlns:x14="http://schemas.microsoft.com/office/spreadsheetml/2009/9/main" uri="{CCE6A557-97BC-4b89-ADB6-D9C93CAAB3DF}">
      <x14:dataValidations xmlns:xm="http://schemas.microsoft.com/office/excel/2006/main" count="18">
        <x14:dataValidation type="list" allowBlank="1" showInputMessage="1" showErrorMessage="1" xr:uid="{00000000-0002-0000-0000-00000F000000}">
          <x14:formula1>
            <xm:f>ﾌﾟﾙﾀﾞｳﾝﾘｽﾄ!$C$2:$C$11</xm:f>
          </x14:formula1>
          <xm:sqref>K29:N29</xm:sqref>
        </x14:dataValidation>
        <x14:dataValidation type="list" allowBlank="1" showInputMessage="1" showErrorMessage="1" xr:uid="{00000000-0002-0000-0000-000010000000}">
          <x14:formula1>
            <xm:f>ﾌﾟﾙﾀﾞｳﾝﾘｽﾄ!$C$2:$C$13</xm:f>
          </x14:formula1>
          <xm:sqref>M30:N30 AB75:AC75 M86:N86 N9:O9</xm:sqref>
        </x14:dataValidation>
        <x14:dataValidation type="list" allowBlank="1" showInputMessage="1" showErrorMessage="1" xr:uid="{00000000-0002-0000-0000-000011000000}">
          <x14:formula1>
            <xm:f>ﾌﾟﾙﾀﾞｳﾝﾘｽﾄ!$C$2:$C$32</xm:f>
          </x14:formula1>
          <xm:sqref>Q6:R6 Q9:R9</xm:sqref>
        </x14:dataValidation>
        <x14:dataValidation type="list" allowBlank="1" showInputMessage="1" showErrorMessage="1" xr:uid="{00000000-0002-0000-0000-000012000000}">
          <x14:formula1>
            <xm:f>ﾌﾟﾙﾀﾞｳﾝﾘｽﾄ!$F$9:$F$10</xm:f>
          </x14:formula1>
          <xm:sqref>P58:AC58</xm:sqref>
        </x14:dataValidation>
        <x14:dataValidation type="list" allowBlank="1" showInputMessage="1" showErrorMessage="1" xr:uid="{00000000-0002-0000-0000-000013000000}">
          <x14:formula1>
            <xm:f>ﾌﾟﾙﾀﾞｳﾝﾘｽﾄ!$D$2:$D$4</xm:f>
          </x14:formula1>
          <xm:sqref>P76:S76</xm:sqref>
        </x14:dataValidation>
        <x14:dataValidation type="list" allowBlank="1" showInputMessage="1" showErrorMessage="1" xr:uid="{00000000-0002-0000-0000-000014000000}">
          <x14:formula1>
            <xm:f>ﾌﾟﾙﾀﾞｳﾝﾘｽﾄ!$E$2:$E$5</xm:f>
          </x14:formula1>
          <xm:sqref>P77:AE77</xm:sqref>
        </x14:dataValidation>
        <x14:dataValidation type="list" allowBlank="1" showInputMessage="1" showErrorMessage="1" xr:uid="{00000000-0002-0000-0000-000015000000}">
          <x14:formula1>
            <xm:f>ﾌﾟﾙﾀﾞｳﾝﾘｽﾄ!$E$7:$E$15</xm:f>
          </x14:formula1>
          <xm:sqref>P78:AE79</xm:sqref>
        </x14:dataValidation>
        <x14:dataValidation type="list" allowBlank="1" showInputMessage="1" showErrorMessage="1" xr:uid="{00000000-0002-0000-0000-000016000000}">
          <x14:formula1>
            <xm:f>ﾌﾟﾙﾀﾞｳﾝﾘｽﾄ!$E$21:$E$22</xm:f>
          </x14:formula1>
          <xm:sqref>P80:AE80</xm:sqref>
        </x14:dataValidation>
        <x14:dataValidation type="list" allowBlank="1" showInputMessage="1" showErrorMessage="1" xr:uid="{00000000-0002-0000-0000-000017000000}">
          <x14:formula1>
            <xm:f>ﾌﾟﾙﾀﾞｳﾝﾘｽﾄ!$E$18:$E$19</xm:f>
          </x14:formula1>
          <xm:sqref>P81</xm:sqref>
        </x14:dataValidation>
        <x14:dataValidation type="list" allowBlank="1" showInputMessage="1" showErrorMessage="1" xr:uid="{00000000-0002-0000-0000-000018000000}">
          <x14:formula1>
            <xm:f>ﾌﾟﾙﾀﾞｳﾝﾘｽﾄ!$F$12:$F$13</xm:f>
          </x14:formula1>
          <xm:sqref>P57:AC57</xm:sqref>
        </x14:dataValidation>
        <x14:dataValidation type="list" allowBlank="1" showInputMessage="1" showErrorMessage="1" xr:uid="{00000000-0002-0000-0000-000019000000}">
          <x14:formula1>
            <xm:f>ﾌﾟﾙﾀﾞｳﾝﾘｽﾄ!$C$5:$C$11</xm:f>
          </x14:formula1>
          <xm:sqref>N6:O6</xm:sqref>
        </x14:dataValidation>
        <x14:dataValidation type="list" allowBlank="1" showInputMessage="1" showErrorMessage="1" xr:uid="{00000000-0002-0000-0000-00001A000000}">
          <x14:formula1>
            <xm:f>ﾌﾟﾙﾀﾞｳﾝﾘｽﾄ!$B$2:$B$3</xm:f>
          </x14:formula1>
          <xm:sqref>K16:N16</xm:sqref>
        </x14:dataValidation>
        <x14:dataValidation type="list" allowBlank="1" showInputMessage="1" showErrorMessage="1" xr:uid="{00000000-0002-0000-0000-00001B000000}">
          <x14:formula1>
            <xm:f>ﾌﾟﾙﾀﾞｳﾝﾘｽﾄ!$F$21:$F$22</xm:f>
          </x14:formula1>
          <xm:sqref>K89:W89</xm:sqref>
        </x14:dataValidation>
        <x14:dataValidation type="list" allowBlank="1" showInputMessage="1" showErrorMessage="1" xr:uid="{00000000-0002-0000-0000-00001C000000}">
          <x14:formula1>
            <xm:f>ﾌﾟﾙﾀﾞｳﾝﾘｽﾄ!$H$2:$H$4</xm:f>
          </x14:formula1>
          <xm:sqref>P55</xm:sqref>
        </x14:dataValidation>
        <x14:dataValidation type="list" allowBlank="1" showInputMessage="1" showErrorMessage="1" xr:uid="{00000000-0002-0000-0000-00001D000000}">
          <x14:formula1>
            <xm:f>ﾌﾟﾙﾀﾞｳﾝﾘｽﾄ!$F$24:$F$26</xm:f>
          </x14:formula1>
          <xm:sqref>P91:AE91</xm:sqref>
        </x14:dataValidation>
        <x14:dataValidation type="list" allowBlank="1" showInputMessage="1" showErrorMessage="1" xr:uid="{00000000-0002-0000-0000-00001E000000}">
          <x14:formula1>
            <xm:f>ﾌﾟﾙﾀﾞｳﾝﾘｽﾄ!$E$25:$E$29</xm:f>
          </x14:formula1>
          <xm:sqref>K9:L9</xm:sqref>
        </x14:dataValidation>
        <x14:dataValidation type="list" allowBlank="1" showInputMessage="1" showErrorMessage="1" xr:uid="{00000000-0002-0000-0000-00001F000000}">
          <x14:formula1>
            <xm:f>ﾌﾟﾙﾀﾞｳﾝﾘｽﾄ!$H$6:$H$9</xm:f>
          </x14:formula1>
          <xm:sqref>H8:AE8</xm:sqref>
        </x14:dataValidation>
        <x14:dataValidation type="list" imeMode="halfAlpha" allowBlank="1" showInputMessage="1" showErrorMessage="1" xr:uid="{00000000-0002-0000-0000-000020000000}">
          <x14:formula1>
            <xm:f>ﾌﾟﾙﾀﾞｳﾝﾘｽﾄ!$B$18:$B$51</xm:f>
          </x14:formula1>
          <xm:sqref>Y75:Z75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A1:C948"/>
  <sheetViews>
    <sheetView workbookViewId="0">
      <selection activeCell="M40" sqref="M40"/>
    </sheetView>
  </sheetViews>
  <sheetFormatPr defaultRowHeight="13.5"/>
  <cols>
    <col min="1" max="16384" width="9" style="22"/>
  </cols>
  <sheetData>
    <row r="1" spans="1:3">
      <c r="A1" s="21" t="s">
        <v>165</v>
      </c>
      <c r="B1" s="20" t="s">
        <v>118</v>
      </c>
      <c r="C1" s="22" t="s">
        <v>1113</v>
      </c>
    </row>
    <row r="2" spans="1:3">
      <c r="A2" s="20" t="s">
        <v>166</v>
      </c>
      <c r="B2" s="20" t="s">
        <v>118</v>
      </c>
      <c r="C2" s="22" t="s">
        <v>1113</v>
      </c>
    </row>
    <row r="3" spans="1:3">
      <c r="A3" s="20" t="s">
        <v>167</v>
      </c>
      <c r="B3" s="20" t="s">
        <v>118</v>
      </c>
      <c r="C3" s="22" t="s">
        <v>1113</v>
      </c>
    </row>
    <row r="4" spans="1:3">
      <c r="A4" s="20" t="s">
        <v>168</v>
      </c>
      <c r="B4" s="20" t="s">
        <v>118</v>
      </c>
      <c r="C4" s="22" t="s">
        <v>1113</v>
      </c>
    </row>
    <row r="5" spans="1:3">
      <c r="A5" s="20" t="s">
        <v>169</v>
      </c>
      <c r="B5" s="20" t="s">
        <v>118</v>
      </c>
      <c r="C5" s="22" t="s">
        <v>1113</v>
      </c>
    </row>
    <row r="6" spans="1:3">
      <c r="A6" s="20" t="s">
        <v>170</v>
      </c>
      <c r="B6" s="20" t="s">
        <v>118</v>
      </c>
      <c r="C6" s="22" t="s">
        <v>1113</v>
      </c>
    </row>
    <row r="7" spans="1:3">
      <c r="A7" s="20" t="s">
        <v>171</v>
      </c>
      <c r="B7" s="20" t="s">
        <v>118</v>
      </c>
      <c r="C7" s="22" t="s">
        <v>1113</v>
      </c>
    </row>
    <row r="8" spans="1:3">
      <c r="A8" s="20" t="s">
        <v>172</v>
      </c>
      <c r="B8" s="20" t="s">
        <v>118</v>
      </c>
      <c r="C8" s="22" t="s">
        <v>1113</v>
      </c>
    </row>
    <row r="9" spans="1:3">
      <c r="A9" s="20" t="s">
        <v>173</v>
      </c>
      <c r="B9" s="20" t="s">
        <v>118</v>
      </c>
      <c r="C9" s="22" t="s">
        <v>1113</v>
      </c>
    </row>
    <row r="10" spans="1:3">
      <c r="A10" s="20" t="s">
        <v>174</v>
      </c>
      <c r="B10" s="20" t="s">
        <v>118</v>
      </c>
      <c r="C10" s="22" t="s">
        <v>1113</v>
      </c>
    </row>
    <row r="11" spans="1:3">
      <c r="A11" s="20" t="s">
        <v>175</v>
      </c>
      <c r="B11" s="20" t="s">
        <v>118</v>
      </c>
      <c r="C11" s="22" t="s">
        <v>1113</v>
      </c>
    </row>
    <row r="12" spans="1:3">
      <c r="A12" s="20" t="s">
        <v>176</v>
      </c>
      <c r="B12" s="20" t="s">
        <v>118</v>
      </c>
      <c r="C12" s="22" t="s">
        <v>1113</v>
      </c>
    </row>
    <row r="13" spans="1:3">
      <c r="A13" s="20" t="s">
        <v>177</v>
      </c>
      <c r="B13" s="20" t="s">
        <v>118</v>
      </c>
      <c r="C13" s="22" t="s">
        <v>1113</v>
      </c>
    </row>
    <row r="14" spans="1:3">
      <c r="A14" s="20" t="s">
        <v>178</v>
      </c>
      <c r="B14" s="20" t="s">
        <v>118</v>
      </c>
      <c r="C14" s="22" t="s">
        <v>1113</v>
      </c>
    </row>
    <row r="15" spans="1:3">
      <c r="A15" s="20" t="s">
        <v>179</v>
      </c>
      <c r="B15" s="20" t="s">
        <v>118</v>
      </c>
      <c r="C15" s="22" t="s">
        <v>1113</v>
      </c>
    </row>
    <row r="16" spans="1:3">
      <c r="A16" s="20" t="s">
        <v>180</v>
      </c>
      <c r="B16" s="20" t="s">
        <v>118</v>
      </c>
      <c r="C16" s="22" t="s">
        <v>1113</v>
      </c>
    </row>
    <row r="17" spans="1:3">
      <c r="A17" s="20" t="s">
        <v>181</v>
      </c>
      <c r="B17" s="20" t="s">
        <v>118</v>
      </c>
      <c r="C17" s="22" t="s">
        <v>1113</v>
      </c>
    </row>
    <row r="18" spans="1:3">
      <c r="A18" s="20" t="s">
        <v>182</v>
      </c>
      <c r="B18" s="20" t="s">
        <v>118</v>
      </c>
      <c r="C18" s="22" t="s">
        <v>1113</v>
      </c>
    </row>
    <row r="19" spans="1:3">
      <c r="A19" s="20" t="s">
        <v>183</v>
      </c>
      <c r="B19" s="20" t="s">
        <v>118</v>
      </c>
      <c r="C19" s="22" t="s">
        <v>1113</v>
      </c>
    </row>
    <row r="20" spans="1:3">
      <c r="A20" s="20" t="s">
        <v>184</v>
      </c>
      <c r="B20" s="20" t="s">
        <v>118</v>
      </c>
      <c r="C20" s="22" t="s">
        <v>1113</v>
      </c>
    </row>
    <row r="21" spans="1:3">
      <c r="A21" s="20" t="s">
        <v>185</v>
      </c>
      <c r="B21" s="20" t="s">
        <v>118</v>
      </c>
      <c r="C21" s="22" t="s">
        <v>1113</v>
      </c>
    </row>
    <row r="22" spans="1:3">
      <c r="A22" s="20" t="s">
        <v>186</v>
      </c>
      <c r="B22" s="20" t="s">
        <v>118</v>
      </c>
      <c r="C22" s="22" t="s">
        <v>1113</v>
      </c>
    </row>
    <row r="23" spans="1:3">
      <c r="A23" s="20" t="s">
        <v>187</v>
      </c>
      <c r="B23" s="20" t="s">
        <v>118</v>
      </c>
      <c r="C23" s="22" t="s">
        <v>1113</v>
      </c>
    </row>
    <row r="24" spans="1:3">
      <c r="A24" s="20" t="s">
        <v>188</v>
      </c>
      <c r="B24" s="20" t="s">
        <v>118</v>
      </c>
      <c r="C24" s="22" t="s">
        <v>1113</v>
      </c>
    </row>
    <row r="25" spans="1:3">
      <c r="A25" s="20" t="s">
        <v>189</v>
      </c>
      <c r="B25" s="20" t="s">
        <v>118</v>
      </c>
      <c r="C25" s="22" t="s">
        <v>1113</v>
      </c>
    </row>
    <row r="26" spans="1:3">
      <c r="A26" s="20" t="s">
        <v>190</v>
      </c>
      <c r="B26" s="20" t="s">
        <v>118</v>
      </c>
      <c r="C26" s="22" t="s">
        <v>1113</v>
      </c>
    </row>
    <row r="27" spans="1:3">
      <c r="A27" s="20" t="s">
        <v>191</v>
      </c>
      <c r="B27" s="20" t="s">
        <v>118</v>
      </c>
      <c r="C27" s="22" t="s">
        <v>1113</v>
      </c>
    </row>
    <row r="28" spans="1:3">
      <c r="A28" s="20" t="s">
        <v>192</v>
      </c>
      <c r="B28" s="20" t="s">
        <v>118</v>
      </c>
      <c r="C28" s="22" t="s">
        <v>1113</v>
      </c>
    </row>
    <row r="29" spans="1:3">
      <c r="A29" s="20" t="s">
        <v>193</v>
      </c>
      <c r="B29" s="20" t="s">
        <v>118</v>
      </c>
      <c r="C29" s="22" t="s">
        <v>1113</v>
      </c>
    </row>
    <row r="30" spans="1:3">
      <c r="A30" s="20" t="s">
        <v>194</v>
      </c>
      <c r="B30" s="20" t="s">
        <v>118</v>
      </c>
      <c r="C30" s="22" t="s">
        <v>1113</v>
      </c>
    </row>
    <row r="31" spans="1:3">
      <c r="A31" s="20" t="s">
        <v>195</v>
      </c>
      <c r="B31" s="20" t="s">
        <v>118</v>
      </c>
      <c r="C31" s="22" t="s">
        <v>1113</v>
      </c>
    </row>
    <row r="32" spans="1:3">
      <c r="A32" s="20" t="s">
        <v>196</v>
      </c>
      <c r="B32" s="20" t="s">
        <v>118</v>
      </c>
      <c r="C32" s="22" t="s">
        <v>1113</v>
      </c>
    </row>
    <row r="33" spans="1:3">
      <c r="A33" s="20" t="s">
        <v>197</v>
      </c>
      <c r="B33" s="20" t="s">
        <v>118</v>
      </c>
      <c r="C33" s="22" t="s">
        <v>1113</v>
      </c>
    </row>
    <row r="34" spans="1:3">
      <c r="A34" s="20" t="s">
        <v>198</v>
      </c>
      <c r="B34" s="20" t="s">
        <v>118</v>
      </c>
      <c r="C34" s="22" t="s">
        <v>1113</v>
      </c>
    </row>
    <row r="35" spans="1:3">
      <c r="A35" s="20" t="s">
        <v>199</v>
      </c>
      <c r="B35" s="20" t="s">
        <v>118</v>
      </c>
      <c r="C35" s="22" t="s">
        <v>1113</v>
      </c>
    </row>
    <row r="36" spans="1:3">
      <c r="A36" s="20" t="s">
        <v>200</v>
      </c>
      <c r="B36" s="20" t="s">
        <v>118</v>
      </c>
      <c r="C36" s="22" t="s">
        <v>1113</v>
      </c>
    </row>
    <row r="37" spans="1:3">
      <c r="A37" s="20" t="s">
        <v>201</v>
      </c>
      <c r="B37" s="20" t="s">
        <v>118</v>
      </c>
      <c r="C37" s="22" t="s">
        <v>1113</v>
      </c>
    </row>
    <row r="38" spans="1:3">
      <c r="A38" s="20" t="s">
        <v>202</v>
      </c>
      <c r="B38" s="20" t="s">
        <v>118</v>
      </c>
      <c r="C38" s="22" t="s">
        <v>1113</v>
      </c>
    </row>
    <row r="39" spans="1:3">
      <c r="A39" s="20" t="s">
        <v>203</v>
      </c>
      <c r="B39" s="20" t="s">
        <v>118</v>
      </c>
      <c r="C39" s="22" t="s">
        <v>1113</v>
      </c>
    </row>
    <row r="40" spans="1:3">
      <c r="A40" s="20" t="s">
        <v>204</v>
      </c>
      <c r="B40" s="20" t="s">
        <v>118</v>
      </c>
      <c r="C40" s="22" t="s">
        <v>1113</v>
      </c>
    </row>
    <row r="41" spans="1:3">
      <c r="A41" s="20" t="s">
        <v>205</v>
      </c>
      <c r="B41" s="20" t="s">
        <v>118</v>
      </c>
      <c r="C41" s="22" t="s">
        <v>1113</v>
      </c>
    </row>
    <row r="42" spans="1:3">
      <c r="A42" s="20" t="s">
        <v>206</v>
      </c>
      <c r="B42" s="20" t="s">
        <v>118</v>
      </c>
      <c r="C42" s="22" t="s">
        <v>1113</v>
      </c>
    </row>
    <row r="43" spans="1:3">
      <c r="A43" s="20" t="s">
        <v>207</v>
      </c>
      <c r="B43" s="20" t="s">
        <v>118</v>
      </c>
      <c r="C43" s="22" t="s">
        <v>1113</v>
      </c>
    </row>
    <row r="44" spans="1:3">
      <c r="A44" s="20" t="s">
        <v>208</v>
      </c>
      <c r="B44" s="20" t="s">
        <v>118</v>
      </c>
      <c r="C44" s="22" t="s">
        <v>1113</v>
      </c>
    </row>
    <row r="45" spans="1:3">
      <c r="A45" s="20" t="s">
        <v>209</v>
      </c>
      <c r="B45" s="20" t="s">
        <v>118</v>
      </c>
      <c r="C45" s="22" t="s">
        <v>1113</v>
      </c>
    </row>
    <row r="46" spans="1:3">
      <c r="A46" s="20" t="s">
        <v>210</v>
      </c>
      <c r="B46" s="20" t="s">
        <v>118</v>
      </c>
      <c r="C46" s="22" t="s">
        <v>1113</v>
      </c>
    </row>
    <row r="47" spans="1:3">
      <c r="A47" s="20" t="s">
        <v>211</v>
      </c>
      <c r="B47" s="20" t="s">
        <v>118</v>
      </c>
      <c r="C47" s="22" t="s">
        <v>1113</v>
      </c>
    </row>
    <row r="48" spans="1:3">
      <c r="A48" s="20" t="s">
        <v>212</v>
      </c>
      <c r="B48" s="20" t="s">
        <v>118</v>
      </c>
      <c r="C48" s="22" t="s">
        <v>1113</v>
      </c>
    </row>
    <row r="49" spans="1:3">
      <c r="A49" s="20" t="s">
        <v>213</v>
      </c>
      <c r="B49" s="20" t="s">
        <v>118</v>
      </c>
      <c r="C49" s="22" t="s">
        <v>1113</v>
      </c>
    </row>
    <row r="50" spans="1:3">
      <c r="A50" s="20" t="s">
        <v>214</v>
      </c>
      <c r="B50" s="20" t="s">
        <v>118</v>
      </c>
      <c r="C50" s="22" t="s">
        <v>1113</v>
      </c>
    </row>
    <row r="51" spans="1:3">
      <c r="A51" s="20" t="s">
        <v>215</v>
      </c>
      <c r="B51" s="20" t="s">
        <v>118</v>
      </c>
      <c r="C51" s="22" t="s">
        <v>1113</v>
      </c>
    </row>
    <row r="52" spans="1:3">
      <c r="A52" s="20" t="s">
        <v>216</v>
      </c>
      <c r="B52" s="20" t="s">
        <v>118</v>
      </c>
      <c r="C52" s="22" t="s">
        <v>1113</v>
      </c>
    </row>
    <row r="53" spans="1:3">
      <c r="A53" s="20" t="s">
        <v>217</v>
      </c>
      <c r="B53" s="20" t="s">
        <v>118</v>
      </c>
      <c r="C53" s="22" t="s">
        <v>1113</v>
      </c>
    </row>
    <row r="54" spans="1:3">
      <c r="A54" s="20" t="s">
        <v>218</v>
      </c>
      <c r="B54" s="20" t="s">
        <v>118</v>
      </c>
      <c r="C54" s="22" t="s">
        <v>1113</v>
      </c>
    </row>
    <row r="55" spans="1:3">
      <c r="A55" s="20" t="s">
        <v>219</v>
      </c>
      <c r="B55" s="20" t="s">
        <v>118</v>
      </c>
      <c r="C55" s="22" t="s">
        <v>1113</v>
      </c>
    </row>
    <row r="56" spans="1:3">
      <c r="A56" s="20" t="s">
        <v>220</v>
      </c>
      <c r="B56" s="20" t="s">
        <v>118</v>
      </c>
      <c r="C56" s="22" t="s">
        <v>1113</v>
      </c>
    </row>
    <row r="57" spans="1:3">
      <c r="A57" s="20" t="s">
        <v>221</v>
      </c>
      <c r="B57" s="20" t="s">
        <v>118</v>
      </c>
      <c r="C57" s="22" t="s">
        <v>1113</v>
      </c>
    </row>
    <row r="58" spans="1:3">
      <c r="A58" s="20" t="s">
        <v>222</v>
      </c>
      <c r="B58" s="20" t="s">
        <v>118</v>
      </c>
      <c r="C58" s="22" t="s">
        <v>1113</v>
      </c>
    </row>
    <row r="59" spans="1:3">
      <c r="A59" s="20" t="s">
        <v>223</v>
      </c>
      <c r="B59" s="20" t="s">
        <v>118</v>
      </c>
      <c r="C59" s="22" t="s">
        <v>1113</v>
      </c>
    </row>
    <row r="60" spans="1:3">
      <c r="A60" s="20" t="s">
        <v>224</v>
      </c>
      <c r="B60" s="20" t="s">
        <v>118</v>
      </c>
      <c r="C60" s="22" t="s">
        <v>1113</v>
      </c>
    </row>
    <row r="61" spans="1:3">
      <c r="A61" s="20" t="s">
        <v>225</v>
      </c>
      <c r="B61" s="20" t="s">
        <v>118</v>
      </c>
      <c r="C61" s="22" t="s">
        <v>1113</v>
      </c>
    </row>
    <row r="62" spans="1:3">
      <c r="A62" s="20" t="s">
        <v>226</v>
      </c>
      <c r="B62" s="20" t="s">
        <v>118</v>
      </c>
      <c r="C62" s="22" t="s">
        <v>1113</v>
      </c>
    </row>
    <row r="63" spans="1:3">
      <c r="A63" s="20" t="s">
        <v>227</v>
      </c>
      <c r="B63" s="20" t="s">
        <v>118</v>
      </c>
      <c r="C63" s="22" t="s">
        <v>1113</v>
      </c>
    </row>
    <row r="64" spans="1:3">
      <c r="A64" s="20" t="s">
        <v>228</v>
      </c>
      <c r="B64" s="20" t="s">
        <v>118</v>
      </c>
      <c r="C64" s="22" t="s">
        <v>1113</v>
      </c>
    </row>
    <row r="65" spans="1:3">
      <c r="A65" s="20" t="s">
        <v>229</v>
      </c>
      <c r="B65" s="20" t="s">
        <v>118</v>
      </c>
      <c r="C65" s="22" t="s">
        <v>1113</v>
      </c>
    </row>
    <row r="66" spans="1:3">
      <c r="A66" s="20" t="s">
        <v>230</v>
      </c>
      <c r="B66" s="20" t="s">
        <v>118</v>
      </c>
      <c r="C66" s="22" t="s">
        <v>1113</v>
      </c>
    </row>
    <row r="67" spans="1:3">
      <c r="A67" s="20" t="s">
        <v>231</v>
      </c>
      <c r="B67" s="20" t="s">
        <v>118</v>
      </c>
      <c r="C67" s="22" t="s">
        <v>1113</v>
      </c>
    </row>
    <row r="68" spans="1:3">
      <c r="A68" s="20" t="s">
        <v>232</v>
      </c>
      <c r="B68" s="20" t="s">
        <v>119</v>
      </c>
      <c r="C68" s="22" t="s">
        <v>1114</v>
      </c>
    </row>
    <row r="69" spans="1:3">
      <c r="A69" s="20" t="s">
        <v>233</v>
      </c>
      <c r="B69" s="20" t="s">
        <v>119</v>
      </c>
      <c r="C69" s="22" t="s">
        <v>1114</v>
      </c>
    </row>
    <row r="70" spans="1:3">
      <c r="A70" s="20" t="s">
        <v>234</v>
      </c>
      <c r="B70" s="20" t="s">
        <v>119</v>
      </c>
      <c r="C70" s="22" t="s">
        <v>1114</v>
      </c>
    </row>
    <row r="71" spans="1:3">
      <c r="A71" s="20" t="s">
        <v>235</v>
      </c>
      <c r="B71" s="20" t="s">
        <v>119</v>
      </c>
      <c r="C71" s="22" t="s">
        <v>1114</v>
      </c>
    </row>
    <row r="72" spans="1:3">
      <c r="A72" s="20" t="s">
        <v>236</v>
      </c>
      <c r="B72" s="20" t="s">
        <v>119</v>
      </c>
      <c r="C72" s="22" t="s">
        <v>1114</v>
      </c>
    </row>
    <row r="73" spans="1:3">
      <c r="A73" s="20" t="s">
        <v>237</v>
      </c>
      <c r="B73" s="20" t="s">
        <v>119</v>
      </c>
      <c r="C73" s="22" t="s">
        <v>1114</v>
      </c>
    </row>
    <row r="74" spans="1:3">
      <c r="A74" s="20" t="s">
        <v>238</v>
      </c>
      <c r="B74" s="20" t="s">
        <v>119</v>
      </c>
      <c r="C74" s="22" t="s">
        <v>1114</v>
      </c>
    </row>
    <row r="75" spans="1:3">
      <c r="A75" s="20" t="s">
        <v>240</v>
      </c>
      <c r="B75" s="20" t="s">
        <v>119</v>
      </c>
      <c r="C75" s="22" t="s">
        <v>1114</v>
      </c>
    </row>
    <row r="76" spans="1:3">
      <c r="A76" s="20" t="s">
        <v>241</v>
      </c>
      <c r="B76" s="20" t="s">
        <v>119</v>
      </c>
      <c r="C76" s="22" t="s">
        <v>1114</v>
      </c>
    </row>
    <row r="77" spans="1:3">
      <c r="A77" s="20" t="s">
        <v>242</v>
      </c>
      <c r="B77" s="20" t="s">
        <v>120</v>
      </c>
      <c r="C77" s="22" t="s">
        <v>1115</v>
      </c>
    </row>
    <row r="78" spans="1:3">
      <c r="A78" s="20" t="s">
        <v>243</v>
      </c>
      <c r="B78" s="20" t="s">
        <v>120</v>
      </c>
      <c r="C78" s="22" t="s">
        <v>1115</v>
      </c>
    </row>
    <row r="79" spans="1:3">
      <c r="A79" s="20" t="s">
        <v>244</v>
      </c>
      <c r="B79" s="20" t="s">
        <v>120</v>
      </c>
      <c r="C79" s="22" t="s">
        <v>1115</v>
      </c>
    </row>
    <row r="80" spans="1:3">
      <c r="A80" s="20" t="s">
        <v>245</v>
      </c>
      <c r="B80" s="20" t="s">
        <v>120</v>
      </c>
      <c r="C80" s="22" t="s">
        <v>1115</v>
      </c>
    </row>
    <row r="81" spans="1:3">
      <c r="A81" s="20" t="s">
        <v>246</v>
      </c>
      <c r="B81" s="20" t="s">
        <v>120</v>
      </c>
      <c r="C81" s="22" t="s">
        <v>1115</v>
      </c>
    </row>
    <row r="82" spans="1:3">
      <c r="A82" s="20" t="s">
        <v>247</v>
      </c>
      <c r="B82" s="20" t="s">
        <v>120</v>
      </c>
      <c r="C82" s="22" t="s">
        <v>1115</v>
      </c>
    </row>
    <row r="83" spans="1:3">
      <c r="A83" s="20" t="s">
        <v>248</v>
      </c>
      <c r="B83" s="20" t="s">
        <v>120</v>
      </c>
      <c r="C83" s="22" t="s">
        <v>1115</v>
      </c>
    </row>
    <row r="84" spans="1:3">
      <c r="A84" s="20" t="s">
        <v>249</v>
      </c>
      <c r="B84" s="20" t="s">
        <v>120</v>
      </c>
      <c r="C84" s="22" t="s">
        <v>1115</v>
      </c>
    </row>
    <row r="85" spans="1:3">
      <c r="A85" s="20" t="s">
        <v>250</v>
      </c>
      <c r="B85" s="20" t="s">
        <v>120</v>
      </c>
      <c r="C85" s="22" t="s">
        <v>1115</v>
      </c>
    </row>
    <row r="86" spans="1:3">
      <c r="A86" s="20" t="s">
        <v>251</v>
      </c>
      <c r="B86" s="20" t="s">
        <v>120</v>
      </c>
      <c r="C86" s="22" t="s">
        <v>1115</v>
      </c>
    </row>
    <row r="87" spans="1:3">
      <c r="A87" s="20" t="s">
        <v>252</v>
      </c>
      <c r="B87" s="20" t="s">
        <v>121</v>
      </c>
      <c r="C87" s="22" t="s">
        <v>1116</v>
      </c>
    </row>
    <row r="88" spans="1:3">
      <c r="A88" s="20" t="s">
        <v>253</v>
      </c>
      <c r="B88" s="20" t="s">
        <v>121</v>
      </c>
      <c r="C88" s="22" t="s">
        <v>1116</v>
      </c>
    </row>
    <row r="89" spans="1:3">
      <c r="A89" s="20" t="s">
        <v>254</v>
      </c>
      <c r="B89" s="20" t="s">
        <v>121</v>
      </c>
      <c r="C89" s="22" t="s">
        <v>1116</v>
      </c>
    </row>
    <row r="90" spans="1:3">
      <c r="A90" s="20" t="s">
        <v>255</v>
      </c>
      <c r="B90" s="20" t="s">
        <v>121</v>
      </c>
      <c r="C90" s="22" t="s">
        <v>1116</v>
      </c>
    </row>
    <row r="91" spans="1:3">
      <c r="A91" s="20" t="s">
        <v>256</v>
      </c>
      <c r="B91" s="20" t="s">
        <v>121</v>
      </c>
      <c r="C91" s="22" t="s">
        <v>1116</v>
      </c>
    </row>
    <row r="92" spans="1:3">
      <c r="A92" s="20" t="s">
        <v>257</v>
      </c>
      <c r="B92" s="20" t="s">
        <v>121</v>
      </c>
      <c r="C92" s="22" t="s">
        <v>1116</v>
      </c>
    </row>
    <row r="93" spans="1:3">
      <c r="A93" s="20" t="s">
        <v>258</v>
      </c>
      <c r="B93" s="20" t="s">
        <v>121</v>
      </c>
      <c r="C93" s="22" t="s">
        <v>1116</v>
      </c>
    </row>
    <row r="94" spans="1:3">
      <c r="A94" s="20" t="s">
        <v>259</v>
      </c>
      <c r="B94" s="20" t="s">
        <v>121</v>
      </c>
      <c r="C94" s="22" t="s">
        <v>1116</v>
      </c>
    </row>
    <row r="95" spans="1:3">
      <c r="A95" s="20" t="s">
        <v>260</v>
      </c>
      <c r="B95" s="20" t="s">
        <v>121</v>
      </c>
      <c r="C95" s="22" t="s">
        <v>1116</v>
      </c>
    </row>
    <row r="96" spans="1:3">
      <c r="A96" s="20" t="s">
        <v>261</v>
      </c>
      <c r="B96" s="20" t="s">
        <v>121</v>
      </c>
      <c r="C96" s="22" t="s">
        <v>1116</v>
      </c>
    </row>
    <row r="97" spans="1:3">
      <c r="A97" s="20" t="s">
        <v>262</v>
      </c>
      <c r="B97" s="20" t="s">
        <v>122</v>
      </c>
      <c r="C97" s="22" t="s">
        <v>1117</v>
      </c>
    </row>
    <row r="98" spans="1:3">
      <c r="A98" s="20" t="s">
        <v>263</v>
      </c>
      <c r="B98" s="20" t="s">
        <v>122</v>
      </c>
      <c r="C98" s="22" t="s">
        <v>1117</v>
      </c>
    </row>
    <row r="99" spans="1:3">
      <c r="A99" s="20" t="s">
        <v>239</v>
      </c>
      <c r="B99" s="20" t="s">
        <v>122</v>
      </c>
      <c r="C99" s="22" t="s">
        <v>1117</v>
      </c>
    </row>
    <row r="100" spans="1:3">
      <c r="A100" s="20" t="s">
        <v>264</v>
      </c>
      <c r="B100" s="20" t="s">
        <v>122</v>
      </c>
      <c r="C100" s="22" t="s">
        <v>1117</v>
      </c>
    </row>
    <row r="101" spans="1:3">
      <c r="A101" s="20" t="s">
        <v>265</v>
      </c>
      <c r="B101" s="20" t="s">
        <v>122</v>
      </c>
      <c r="C101" s="22" t="s">
        <v>1117</v>
      </c>
    </row>
    <row r="102" spans="1:3">
      <c r="A102" s="20" t="s">
        <v>266</v>
      </c>
      <c r="B102" s="20" t="s">
        <v>122</v>
      </c>
      <c r="C102" s="22" t="s">
        <v>1117</v>
      </c>
    </row>
    <row r="103" spans="1:3">
      <c r="A103" s="20" t="s">
        <v>267</v>
      </c>
      <c r="B103" s="20" t="s">
        <v>122</v>
      </c>
      <c r="C103" s="22" t="s">
        <v>1117</v>
      </c>
    </row>
    <row r="104" spans="1:3">
      <c r="A104" s="20" t="s">
        <v>268</v>
      </c>
      <c r="B104" s="20" t="s">
        <v>122</v>
      </c>
      <c r="C104" s="22" t="s">
        <v>1117</v>
      </c>
    </row>
    <row r="105" spans="1:3">
      <c r="A105" s="20" t="s">
        <v>269</v>
      </c>
      <c r="B105" s="20" t="s">
        <v>122</v>
      </c>
      <c r="C105" s="22" t="s">
        <v>1117</v>
      </c>
    </row>
    <row r="106" spans="1:3">
      <c r="A106" s="20" t="s">
        <v>270</v>
      </c>
      <c r="B106" s="20" t="s">
        <v>122</v>
      </c>
      <c r="C106" s="22" t="s">
        <v>1117</v>
      </c>
    </row>
    <row r="107" spans="1:3">
      <c r="A107" s="20" t="s">
        <v>271</v>
      </c>
      <c r="B107" s="20" t="s">
        <v>123</v>
      </c>
      <c r="C107" s="22" t="s">
        <v>1118</v>
      </c>
    </row>
    <row r="108" spans="1:3">
      <c r="A108" s="20" t="s">
        <v>272</v>
      </c>
      <c r="B108" s="20" t="s">
        <v>123</v>
      </c>
      <c r="C108" s="22" t="s">
        <v>1118</v>
      </c>
    </row>
    <row r="109" spans="1:3">
      <c r="A109" s="20" t="s">
        <v>273</v>
      </c>
      <c r="B109" s="20" t="s">
        <v>123</v>
      </c>
      <c r="C109" s="22" t="s">
        <v>1118</v>
      </c>
    </row>
    <row r="110" spans="1:3">
      <c r="A110" s="20" t="s">
        <v>274</v>
      </c>
      <c r="B110" s="20" t="s">
        <v>123</v>
      </c>
      <c r="C110" s="22" t="s">
        <v>1118</v>
      </c>
    </row>
    <row r="111" spans="1:3">
      <c r="A111" s="20" t="s">
        <v>275</v>
      </c>
      <c r="B111" s="20" t="s">
        <v>123</v>
      </c>
      <c r="C111" s="22" t="s">
        <v>1118</v>
      </c>
    </row>
    <row r="112" spans="1:3">
      <c r="A112" s="20" t="s">
        <v>276</v>
      </c>
      <c r="B112" s="20" t="s">
        <v>123</v>
      </c>
      <c r="C112" s="22" t="s">
        <v>1118</v>
      </c>
    </row>
    <row r="113" spans="1:3">
      <c r="A113" s="20" t="s">
        <v>277</v>
      </c>
      <c r="B113" s="20" t="s">
        <v>123</v>
      </c>
      <c r="C113" s="22" t="s">
        <v>1118</v>
      </c>
    </row>
    <row r="114" spans="1:3">
      <c r="A114" s="20" t="s">
        <v>278</v>
      </c>
      <c r="B114" s="20" t="s">
        <v>123</v>
      </c>
      <c r="C114" s="22" t="s">
        <v>1118</v>
      </c>
    </row>
    <row r="115" spans="1:3">
      <c r="A115" s="20" t="s">
        <v>279</v>
      </c>
      <c r="B115" s="20" t="s">
        <v>123</v>
      </c>
      <c r="C115" s="22" t="s">
        <v>1118</v>
      </c>
    </row>
    <row r="116" spans="1:3">
      <c r="A116" s="20" t="s">
        <v>280</v>
      </c>
      <c r="B116" s="20" t="s">
        <v>123</v>
      </c>
      <c r="C116" s="22" t="s">
        <v>1118</v>
      </c>
    </row>
    <row r="117" spans="1:3">
      <c r="A117" s="20" t="s">
        <v>281</v>
      </c>
      <c r="B117" s="20" t="s">
        <v>124</v>
      </c>
      <c r="C117" s="22" t="s">
        <v>1119</v>
      </c>
    </row>
    <row r="118" spans="1:3">
      <c r="A118" s="20" t="s">
        <v>282</v>
      </c>
      <c r="B118" s="20" t="s">
        <v>124</v>
      </c>
      <c r="C118" s="22" t="s">
        <v>1119</v>
      </c>
    </row>
    <row r="119" spans="1:3">
      <c r="A119" s="20" t="s">
        <v>283</v>
      </c>
      <c r="B119" s="20" t="s">
        <v>124</v>
      </c>
      <c r="C119" s="22" t="s">
        <v>1119</v>
      </c>
    </row>
    <row r="120" spans="1:3">
      <c r="A120" s="20" t="s">
        <v>284</v>
      </c>
      <c r="B120" s="20" t="s">
        <v>124</v>
      </c>
      <c r="C120" s="22" t="s">
        <v>1119</v>
      </c>
    </row>
    <row r="121" spans="1:3">
      <c r="A121" s="20" t="s">
        <v>285</v>
      </c>
      <c r="B121" s="20" t="s">
        <v>124</v>
      </c>
      <c r="C121" s="22" t="s">
        <v>1119</v>
      </c>
    </row>
    <row r="122" spans="1:3">
      <c r="A122" s="20" t="s">
        <v>286</v>
      </c>
      <c r="B122" s="20" t="s">
        <v>124</v>
      </c>
      <c r="C122" s="22" t="s">
        <v>1119</v>
      </c>
    </row>
    <row r="123" spans="1:3">
      <c r="A123" s="20" t="s">
        <v>287</v>
      </c>
      <c r="B123" s="20" t="s">
        <v>124</v>
      </c>
      <c r="C123" s="22" t="s">
        <v>1119</v>
      </c>
    </row>
    <row r="124" spans="1:3">
      <c r="A124" s="20" t="s">
        <v>288</v>
      </c>
      <c r="B124" s="20" t="s">
        <v>124</v>
      </c>
      <c r="C124" s="22" t="s">
        <v>1119</v>
      </c>
    </row>
    <row r="125" spans="1:3">
      <c r="A125" s="20" t="s">
        <v>289</v>
      </c>
      <c r="B125" s="20" t="s">
        <v>124</v>
      </c>
      <c r="C125" s="22" t="s">
        <v>1119</v>
      </c>
    </row>
    <row r="126" spans="1:3">
      <c r="A126" s="20" t="s">
        <v>290</v>
      </c>
      <c r="B126" s="20" t="s">
        <v>124</v>
      </c>
      <c r="C126" s="22" t="s">
        <v>1119</v>
      </c>
    </row>
    <row r="127" spans="1:3">
      <c r="A127" s="20" t="s">
        <v>291</v>
      </c>
      <c r="B127" s="20" t="s">
        <v>124</v>
      </c>
      <c r="C127" s="22" t="s">
        <v>1119</v>
      </c>
    </row>
    <row r="128" spans="1:3">
      <c r="A128" s="20" t="s">
        <v>292</v>
      </c>
      <c r="B128" s="20" t="s">
        <v>124</v>
      </c>
      <c r="C128" s="22" t="s">
        <v>1119</v>
      </c>
    </row>
    <row r="129" spans="1:3">
      <c r="A129" s="20" t="s">
        <v>293</v>
      </c>
      <c r="B129" s="20" t="s">
        <v>124</v>
      </c>
      <c r="C129" s="22" t="s">
        <v>1119</v>
      </c>
    </row>
    <row r="130" spans="1:3">
      <c r="A130" s="20" t="s">
        <v>294</v>
      </c>
      <c r="B130" s="20" t="s">
        <v>124</v>
      </c>
      <c r="C130" s="22" t="s">
        <v>1119</v>
      </c>
    </row>
    <row r="131" spans="1:3">
      <c r="A131" s="20" t="s">
        <v>295</v>
      </c>
      <c r="B131" s="20" t="s">
        <v>124</v>
      </c>
      <c r="C131" s="22" t="s">
        <v>1119</v>
      </c>
    </row>
    <row r="132" spans="1:3">
      <c r="A132" s="20" t="s">
        <v>296</v>
      </c>
      <c r="B132" s="20" t="s">
        <v>124</v>
      </c>
      <c r="C132" s="22" t="s">
        <v>1119</v>
      </c>
    </row>
    <row r="133" spans="1:3">
      <c r="A133" s="20" t="s">
        <v>297</v>
      </c>
      <c r="B133" s="20" t="s">
        <v>124</v>
      </c>
      <c r="C133" s="22" t="s">
        <v>1119</v>
      </c>
    </row>
    <row r="134" spans="1:3">
      <c r="A134" s="20" t="s">
        <v>298</v>
      </c>
      <c r="B134" s="20" t="s">
        <v>124</v>
      </c>
      <c r="C134" s="22" t="s">
        <v>1119</v>
      </c>
    </row>
    <row r="135" spans="1:3">
      <c r="A135" s="20" t="s">
        <v>299</v>
      </c>
      <c r="B135" s="20" t="s">
        <v>125</v>
      </c>
      <c r="C135" s="22" t="s">
        <v>1120</v>
      </c>
    </row>
    <row r="136" spans="1:3">
      <c r="A136" s="20" t="s">
        <v>300</v>
      </c>
      <c r="B136" s="20" t="s">
        <v>125</v>
      </c>
      <c r="C136" s="22" t="s">
        <v>1120</v>
      </c>
    </row>
    <row r="137" spans="1:3">
      <c r="A137" s="20" t="s">
        <v>301</v>
      </c>
      <c r="B137" s="20" t="s">
        <v>125</v>
      </c>
      <c r="C137" s="22" t="s">
        <v>1120</v>
      </c>
    </row>
    <row r="138" spans="1:3">
      <c r="A138" s="20" t="s">
        <v>302</v>
      </c>
      <c r="B138" s="20" t="s">
        <v>125</v>
      </c>
      <c r="C138" s="22" t="s">
        <v>1120</v>
      </c>
    </row>
    <row r="139" spans="1:3">
      <c r="A139" s="20" t="s">
        <v>303</v>
      </c>
      <c r="B139" s="20" t="s">
        <v>125</v>
      </c>
      <c r="C139" s="22" t="s">
        <v>1120</v>
      </c>
    </row>
    <row r="140" spans="1:3">
      <c r="A140" s="20" t="s">
        <v>304</v>
      </c>
      <c r="B140" s="20" t="s">
        <v>125</v>
      </c>
      <c r="C140" s="22" t="s">
        <v>1120</v>
      </c>
    </row>
    <row r="141" spans="1:3">
      <c r="A141" s="20" t="s">
        <v>305</v>
      </c>
      <c r="B141" s="20" t="s">
        <v>125</v>
      </c>
      <c r="C141" s="22" t="s">
        <v>1120</v>
      </c>
    </row>
    <row r="142" spans="1:3">
      <c r="A142" s="20" t="s">
        <v>306</v>
      </c>
      <c r="B142" s="20" t="s">
        <v>125</v>
      </c>
      <c r="C142" s="22" t="s">
        <v>1120</v>
      </c>
    </row>
    <row r="143" spans="1:3">
      <c r="A143" s="20" t="s">
        <v>307</v>
      </c>
      <c r="B143" s="20" t="s">
        <v>125</v>
      </c>
      <c r="C143" s="22" t="s">
        <v>1120</v>
      </c>
    </row>
    <row r="144" spans="1:3">
      <c r="A144" s="20" t="s">
        <v>308</v>
      </c>
      <c r="B144" s="20" t="s">
        <v>125</v>
      </c>
      <c r="C144" s="22" t="s">
        <v>1120</v>
      </c>
    </row>
    <row r="145" spans="1:3">
      <c r="A145" s="20" t="s">
        <v>309</v>
      </c>
      <c r="B145" s="20" t="s">
        <v>125</v>
      </c>
      <c r="C145" s="22" t="s">
        <v>1120</v>
      </c>
    </row>
    <row r="146" spans="1:3">
      <c r="A146" s="20" t="s">
        <v>310</v>
      </c>
      <c r="B146" s="20" t="s">
        <v>125</v>
      </c>
      <c r="C146" s="22" t="s">
        <v>1120</v>
      </c>
    </row>
    <row r="147" spans="1:3">
      <c r="A147" s="20" t="s">
        <v>311</v>
      </c>
      <c r="B147" s="20" t="s">
        <v>125</v>
      </c>
      <c r="C147" s="22" t="s">
        <v>1120</v>
      </c>
    </row>
    <row r="148" spans="1:3">
      <c r="A148" s="20" t="s">
        <v>312</v>
      </c>
      <c r="B148" s="20" t="s">
        <v>125</v>
      </c>
      <c r="C148" s="22" t="s">
        <v>1120</v>
      </c>
    </row>
    <row r="149" spans="1:3">
      <c r="A149" s="20" t="s">
        <v>313</v>
      </c>
      <c r="B149" s="20" t="s">
        <v>125</v>
      </c>
      <c r="C149" s="22" t="s">
        <v>1120</v>
      </c>
    </row>
    <row r="150" spans="1:3">
      <c r="A150" s="20" t="s">
        <v>314</v>
      </c>
      <c r="B150" s="20" t="s">
        <v>125</v>
      </c>
      <c r="C150" s="22" t="s">
        <v>1120</v>
      </c>
    </row>
    <row r="151" spans="1:3">
      <c r="A151" s="20" t="s">
        <v>315</v>
      </c>
      <c r="B151" s="20" t="s">
        <v>125</v>
      </c>
      <c r="C151" s="22" t="s">
        <v>1120</v>
      </c>
    </row>
    <row r="152" spans="1:3">
      <c r="A152" s="20" t="s">
        <v>316</v>
      </c>
      <c r="B152" s="20" t="s">
        <v>125</v>
      </c>
      <c r="C152" s="22" t="s">
        <v>1120</v>
      </c>
    </row>
    <row r="153" spans="1:3">
      <c r="A153" s="20" t="s">
        <v>317</v>
      </c>
      <c r="B153" s="20" t="s">
        <v>125</v>
      </c>
      <c r="C153" s="22" t="s">
        <v>1120</v>
      </c>
    </row>
    <row r="154" spans="1:3">
      <c r="A154" s="20" t="s">
        <v>318</v>
      </c>
      <c r="B154" s="20" t="s">
        <v>125</v>
      </c>
      <c r="C154" s="22" t="s">
        <v>1120</v>
      </c>
    </row>
    <row r="155" spans="1:3">
      <c r="A155" s="20" t="s">
        <v>319</v>
      </c>
      <c r="B155" s="20" t="s">
        <v>126</v>
      </c>
      <c r="C155" s="22" t="s">
        <v>1121</v>
      </c>
    </row>
    <row r="156" spans="1:3">
      <c r="A156" s="20" t="s">
        <v>320</v>
      </c>
      <c r="B156" s="20" t="s">
        <v>126</v>
      </c>
      <c r="C156" s="22" t="s">
        <v>1121</v>
      </c>
    </row>
    <row r="157" spans="1:3">
      <c r="A157" s="20" t="s">
        <v>321</v>
      </c>
      <c r="B157" s="20" t="s">
        <v>126</v>
      </c>
      <c r="C157" s="22" t="s">
        <v>1121</v>
      </c>
    </row>
    <row r="158" spans="1:3">
      <c r="A158" s="20" t="s">
        <v>322</v>
      </c>
      <c r="B158" s="20" t="s">
        <v>126</v>
      </c>
      <c r="C158" s="22" t="s">
        <v>1121</v>
      </c>
    </row>
    <row r="159" spans="1:3">
      <c r="A159" s="20" t="s">
        <v>323</v>
      </c>
      <c r="B159" s="20" t="s">
        <v>126</v>
      </c>
      <c r="C159" s="22" t="s">
        <v>1121</v>
      </c>
    </row>
    <row r="160" spans="1:3">
      <c r="A160" s="20" t="s">
        <v>324</v>
      </c>
      <c r="B160" s="20" t="s">
        <v>126</v>
      </c>
      <c r="C160" s="22" t="s">
        <v>1121</v>
      </c>
    </row>
    <row r="161" spans="1:3">
      <c r="A161" s="20" t="s">
        <v>325</v>
      </c>
      <c r="B161" s="20" t="s">
        <v>126</v>
      </c>
      <c r="C161" s="22" t="s">
        <v>1121</v>
      </c>
    </row>
    <row r="162" spans="1:3">
      <c r="A162" s="20" t="s">
        <v>327</v>
      </c>
      <c r="B162" s="20" t="s">
        <v>126</v>
      </c>
      <c r="C162" s="22" t="s">
        <v>1121</v>
      </c>
    </row>
    <row r="163" spans="1:3">
      <c r="A163" s="20" t="s">
        <v>328</v>
      </c>
      <c r="B163" s="20" t="s">
        <v>126</v>
      </c>
      <c r="C163" s="22" t="s">
        <v>1121</v>
      </c>
    </row>
    <row r="164" spans="1:3">
      <c r="A164" s="20" t="s">
        <v>329</v>
      </c>
      <c r="B164" s="20" t="s">
        <v>126</v>
      </c>
      <c r="C164" s="22" t="s">
        <v>1121</v>
      </c>
    </row>
    <row r="165" spans="1:3">
      <c r="A165" s="20" t="s">
        <v>330</v>
      </c>
      <c r="B165" s="20" t="s">
        <v>127</v>
      </c>
      <c r="C165" s="22" t="s">
        <v>1122</v>
      </c>
    </row>
    <row r="166" spans="1:3">
      <c r="A166" s="20" t="s">
        <v>331</v>
      </c>
      <c r="B166" s="20" t="s">
        <v>127</v>
      </c>
      <c r="C166" s="22" t="s">
        <v>1122</v>
      </c>
    </row>
    <row r="167" spans="1:3">
      <c r="A167" s="20" t="s">
        <v>332</v>
      </c>
      <c r="B167" s="20" t="s">
        <v>127</v>
      </c>
      <c r="C167" s="22" t="s">
        <v>1122</v>
      </c>
    </row>
    <row r="168" spans="1:3">
      <c r="A168" s="20" t="s">
        <v>333</v>
      </c>
      <c r="B168" s="20" t="s">
        <v>127</v>
      </c>
      <c r="C168" s="22" t="s">
        <v>1122</v>
      </c>
    </row>
    <row r="169" spans="1:3">
      <c r="A169" s="20" t="s">
        <v>334</v>
      </c>
      <c r="B169" s="20" t="s">
        <v>127</v>
      </c>
      <c r="C169" s="22" t="s">
        <v>1122</v>
      </c>
    </row>
    <row r="170" spans="1:3">
      <c r="A170" s="20" t="s">
        <v>335</v>
      </c>
      <c r="B170" s="20" t="s">
        <v>127</v>
      </c>
      <c r="C170" s="22" t="s">
        <v>1122</v>
      </c>
    </row>
    <row r="171" spans="1:3">
      <c r="A171" s="20" t="s">
        <v>336</v>
      </c>
      <c r="B171" s="20" t="s">
        <v>127</v>
      </c>
      <c r="C171" s="22" t="s">
        <v>1122</v>
      </c>
    </row>
    <row r="172" spans="1:3">
      <c r="A172" s="20" t="s">
        <v>337</v>
      </c>
      <c r="B172" s="20" t="s">
        <v>127</v>
      </c>
      <c r="C172" s="22" t="s">
        <v>1122</v>
      </c>
    </row>
    <row r="173" spans="1:3">
      <c r="A173" s="20" t="s">
        <v>338</v>
      </c>
      <c r="B173" s="20" t="s">
        <v>127</v>
      </c>
      <c r="C173" s="22" t="s">
        <v>1122</v>
      </c>
    </row>
    <row r="174" spans="1:3">
      <c r="A174" s="20" t="s">
        <v>339</v>
      </c>
      <c r="B174" s="20" t="s">
        <v>127</v>
      </c>
      <c r="C174" s="22" t="s">
        <v>1122</v>
      </c>
    </row>
    <row r="175" spans="1:3">
      <c r="A175" s="20" t="s">
        <v>342</v>
      </c>
      <c r="B175" s="20" t="s">
        <v>128</v>
      </c>
      <c r="C175" s="22" t="s">
        <v>1123</v>
      </c>
    </row>
    <row r="176" spans="1:3">
      <c r="A176" s="20" t="s">
        <v>343</v>
      </c>
      <c r="B176" s="20" t="s">
        <v>128</v>
      </c>
      <c r="C176" s="22" t="s">
        <v>1123</v>
      </c>
    </row>
    <row r="177" spans="1:3">
      <c r="A177" s="20" t="s">
        <v>344</v>
      </c>
      <c r="B177" s="20" t="s">
        <v>128</v>
      </c>
      <c r="C177" s="22" t="s">
        <v>1123</v>
      </c>
    </row>
    <row r="178" spans="1:3">
      <c r="A178" s="20" t="s">
        <v>345</v>
      </c>
      <c r="B178" s="20" t="s">
        <v>128</v>
      </c>
      <c r="C178" s="22" t="s">
        <v>1123</v>
      </c>
    </row>
    <row r="179" spans="1:3">
      <c r="A179" s="20" t="s">
        <v>346</v>
      </c>
      <c r="B179" s="20" t="s">
        <v>128</v>
      </c>
      <c r="C179" s="22" t="s">
        <v>1123</v>
      </c>
    </row>
    <row r="180" spans="1:3">
      <c r="A180" s="20" t="s">
        <v>347</v>
      </c>
      <c r="B180" s="20" t="s">
        <v>128</v>
      </c>
      <c r="C180" s="22" t="s">
        <v>1123</v>
      </c>
    </row>
    <row r="181" spans="1:3">
      <c r="A181" s="20" t="s">
        <v>326</v>
      </c>
      <c r="B181" s="20" t="s">
        <v>128</v>
      </c>
      <c r="C181" s="22" t="s">
        <v>1123</v>
      </c>
    </row>
    <row r="182" spans="1:3">
      <c r="A182" s="20" t="s">
        <v>348</v>
      </c>
      <c r="B182" s="20" t="s">
        <v>128</v>
      </c>
      <c r="C182" s="22" t="s">
        <v>1123</v>
      </c>
    </row>
    <row r="183" spans="1:3">
      <c r="A183" s="20" t="s">
        <v>349</v>
      </c>
      <c r="B183" s="20" t="s">
        <v>128</v>
      </c>
      <c r="C183" s="22" t="s">
        <v>1123</v>
      </c>
    </row>
    <row r="184" spans="1:3">
      <c r="A184" s="20" t="s">
        <v>350</v>
      </c>
      <c r="B184" s="20" t="s">
        <v>128</v>
      </c>
      <c r="C184" s="22" t="s">
        <v>1123</v>
      </c>
    </row>
    <row r="185" spans="1:3">
      <c r="A185" s="20" t="s">
        <v>351</v>
      </c>
      <c r="B185" s="20" t="s">
        <v>128</v>
      </c>
      <c r="C185" s="22" t="s">
        <v>1123</v>
      </c>
    </row>
    <row r="186" spans="1:3">
      <c r="A186" s="20" t="s">
        <v>352</v>
      </c>
      <c r="B186" s="20" t="s">
        <v>128</v>
      </c>
      <c r="C186" s="22" t="s">
        <v>1123</v>
      </c>
    </row>
    <row r="187" spans="1:3">
      <c r="A187" s="20" t="s">
        <v>353</v>
      </c>
      <c r="B187" s="20" t="s">
        <v>128</v>
      </c>
      <c r="C187" s="22" t="s">
        <v>1123</v>
      </c>
    </row>
    <row r="188" spans="1:3">
      <c r="A188" s="20" t="s">
        <v>354</v>
      </c>
      <c r="B188" s="20" t="s">
        <v>128</v>
      </c>
      <c r="C188" s="22" t="s">
        <v>1123</v>
      </c>
    </row>
    <row r="189" spans="1:3">
      <c r="A189" s="20" t="s">
        <v>355</v>
      </c>
      <c r="B189" s="20" t="s">
        <v>128</v>
      </c>
      <c r="C189" s="22" t="s">
        <v>1123</v>
      </c>
    </row>
    <row r="190" spans="1:3">
      <c r="A190" s="20" t="s">
        <v>356</v>
      </c>
      <c r="B190" s="20" t="s">
        <v>128</v>
      </c>
      <c r="C190" s="22" t="s">
        <v>1123</v>
      </c>
    </row>
    <row r="191" spans="1:3">
      <c r="A191" s="20" t="s">
        <v>357</v>
      </c>
      <c r="B191" s="20" t="s">
        <v>128</v>
      </c>
      <c r="C191" s="22" t="s">
        <v>1123</v>
      </c>
    </row>
    <row r="192" spans="1:3">
      <c r="A192" s="20" t="s">
        <v>358</v>
      </c>
      <c r="B192" s="20" t="s">
        <v>128</v>
      </c>
      <c r="C192" s="22" t="s">
        <v>1123</v>
      </c>
    </row>
    <row r="193" spans="1:3">
      <c r="A193" s="20" t="s">
        <v>359</v>
      </c>
      <c r="B193" s="20" t="s">
        <v>128</v>
      </c>
      <c r="C193" s="22" t="s">
        <v>1123</v>
      </c>
    </row>
    <row r="194" spans="1:3">
      <c r="A194" s="20" t="s">
        <v>360</v>
      </c>
      <c r="B194" s="20" t="s">
        <v>128</v>
      </c>
      <c r="C194" s="22" t="s">
        <v>1123</v>
      </c>
    </row>
    <row r="195" spans="1:3">
      <c r="A195" s="20" t="s">
        <v>361</v>
      </c>
      <c r="B195" s="20" t="s">
        <v>128</v>
      </c>
      <c r="C195" s="22" t="s">
        <v>1123</v>
      </c>
    </row>
    <row r="196" spans="1:3">
      <c r="A196" s="20" t="s">
        <v>362</v>
      </c>
      <c r="B196" s="20" t="s">
        <v>128</v>
      </c>
      <c r="C196" s="22" t="s">
        <v>1123</v>
      </c>
    </row>
    <row r="197" spans="1:3">
      <c r="A197" s="20" t="s">
        <v>363</v>
      </c>
      <c r="B197" s="20" t="s">
        <v>128</v>
      </c>
      <c r="C197" s="22" t="s">
        <v>1123</v>
      </c>
    </row>
    <row r="198" spans="1:3">
      <c r="A198" s="20" t="s">
        <v>364</v>
      </c>
      <c r="B198" s="20" t="s">
        <v>128</v>
      </c>
      <c r="C198" s="22" t="s">
        <v>1123</v>
      </c>
    </row>
    <row r="199" spans="1:3">
      <c r="A199" s="20" t="s">
        <v>365</v>
      </c>
      <c r="B199" s="20" t="s">
        <v>128</v>
      </c>
      <c r="C199" s="22" t="s">
        <v>1123</v>
      </c>
    </row>
    <row r="200" spans="1:3">
      <c r="A200" s="20" t="s">
        <v>366</v>
      </c>
      <c r="B200" s="20" t="s">
        <v>128</v>
      </c>
      <c r="C200" s="22" t="s">
        <v>1123</v>
      </c>
    </row>
    <row r="201" spans="1:3">
      <c r="A201" s="20" t="s">
        <v>367</v>
      </c>
      <c r="B201" s="20" t="s">
        <v>128</v>
      </c>
      <c r="C201" s="22" t="s">
        <v>1123</v>
      </c>
    </row>
    <row r="202" spans="1:3">
      <c r="A202" s="20" t="s">
        <v>368</v>
      </c>
      <c r="B202" s="20" t="s">
        <v>128</v>
      </c>
      <c r="C202" s="22" t="s">
        <v>1123</v>
      </c>
    </row>
    <row r="203" spans="1:3">
      <c r="A203" s="20" t="s">
        <v>369</v>
      </c>
      <c r="B203" s="20" t="s">
        <v>128</v>
      </c>
      <c r="C203" s="22" t="s">
        <v>1123</v>
      </c>
    </row>
    <row r="204" spans="1:3">
      <c r="A204" s="20" t="s">
        <v>370</v>
      </c>
      <c r="B204" s="20" t="s">
        <v>128</v>
      </c>
      <c r="C204" s="22" t="s">
        <v>1123</v>
      </c>
    </row>
    <row r="205" spans="1:3">
      <c r="A205" s="20" t="s">
        <v>371</v>
      </c>
      <c r="B205" s="20" t="s">
        <v>128</v>
      </c>
      <c r="C205" s="22" t="s">
        <v>1123</v>
      </c>
    </row>
    <row r="206" spans="1:3">
      <c r="A206" s="20" t="s">
        <v>372</v>
      </c>
      <c r="B206" s="20" t="s">
        <v>128</v>
      </c>
      <c r="C206" s="22" t="s">
        <v>1123</v>
      </c>
    </row>
    <row r="207" spans="1:3">
      <c r="A207" s="20" t="s">
        <v>373</v>
      </c>
      <c r="B207" s="20" t="s">
        <v>128</v>
      </c>
      <c r="C207" s="22" t="s">
        <v>1123</v>
      </c>
    </row>
    <row r="208" spans="1:3">
      <c r="A208" s="20" t="s">
        <v>374</v>
      </c>
      <c r="B208" s="20" t="s">
        <v>128</v>
      </c>
      <c r="C208" s="22" t="s">
        <v>1123</v>
      </c>
    </row>
    <row r="209" spans="1:3">
      <c r="A209" s="20" t="s">
        <v>375</v>
      </c>
      <c r="B209" s="20" t="s">
        <v>128</v>
      </c>
      <c r="C209" s="22" t="s">
        <v>1123</v>
      </c>
    </row>
    <row r="210" spans="1:3">
      <c r="A210" s="20" t="s">
        <v>376</v>
      </c>
      <c r="B210" s="20" t="s">
        <v>128</v>
      </c>
      <c r="C210" s="22" t="s">
        <v>1123</v>
      </c>
    </row>
    <row r="211" spans="1:3">
      <c r="A211" s="20" t="s">
        <v>377</v>
      </c>
      <c r="B211" s="20" t="s">
        <v>128</v>
      </c>
      <c r="C211" s="22" t="s">
        <v>1123</v>
      </c>
    </row>
    <row r="212" spans="1:3">
      <c r="A212" s="20" t="s">
        <v>378</v>
      </c>
      <c r="B212" s="20" t="s">
        <v>128</v>
      </c>
      <c r="C212" s="22" t="s">
        <v>1123</v>
      </c>
    </row>
    <row r="213" spans="1:3">
      <c r="A213" s="20" t="s">
        <v>379</v>
      </c>
      <c r="B213" s="20" t="s">
        <v>128</v>
      </c>
      <c r="C213" s="22" t="s">
        <v>1123</v>
      </c>
    </row>
    <row r="214" spans="1:3">
      <c r="A214" s="20" t="s">
        <v>380</v>
      </c>
      <c r="B214" s="20" t="s">
        <v>128</v>
      </c>
      <c r="C214" s="22" t="s">
        <v>1123</v>
      </c>
    </row>
    <row r="215" spans="1:3">
      <c r="A215" s="20" t="s">
        <v>381</v>
      </c>
      <c r="B215" s="20" t="s">
        <v>129</v>
      </c>
      <c r="C215" s="22" t="s">
        <v>1124</v>
      </c>
    </row>
    <row r="216" spans="1:3">
      <c r="A216" s="20" t="s">
        <v>382</v>
      </c>
      <c r="B216" s="20" t="s">
        <v>129</v>
      </c>
      <c r="C216" s="22" t="s">
        <v>1124</v>
      </c>
    </row>
    <row r="217" spans="1:3">
      <c r="A217" s="20" t="s">
        <v>383</v>
      </c>
      <c r="B217" s="20" t="s">
        <v>129</v>
      </c>
      <c r="C217" s="22" t="s">
        <v>1124</v>
      </c>
    </row>
    <row r="218" spans="1:3">
      <c r="A218" s="20" t="s">
        <v>384</v>
      </c>
      <c r="B218" s="20" t="s">
        <v>129</v>
      </c>
      <c r="C218" s="22" t="s">
        <v>1124</v>
      </c>
    </row>
    <row r="219" spans="1:3">
      <c r="A219" s="20" t="s">
        <v>385</v>
      </c>
      <c r="B219" s="20" t="s">
        <v>129</v>
      </c>
      <c r="C219" s="22" t="s">
        <v>1124</v>
      </c>
    </row>
    <row r="220" spans="1:3">
      <c r="A220" s="20" t="s">
        <v>386</v>
      </c>
      <c r="B220" s="20" t="s">
        <v>129</v>
      </c>
      <c r="C220" s="22" t="s">
        <v>1124</v>
      </c>
    </row>
    <row r="221" spans="1:3">
      <c r="A221" s="20" t="s">
        <v>387</v>
      </c>
      <c r="B221" s="20" t="s">
        <v>129</v>
      </c>
      <c r="C221" s="22" t="s">
        <v>1124</v>
      </c>
    </row>
    <row r="222" spans="1:3">
      <c r="A222" s="20" t="s">
        <v>388</v>
      </c>
      <c r="B222" s="20" t="s">
        <v>129</v>
      </c>
      <c r="C222" s="22" t="s">
        <v>1124</v>
      </c>
    </row>
    <row r="223" spans="1:3">
      <c r="A223" s="20" t="s">
        <v>389</v>
      </c>
      <c r="B223" s="20" t="s">
        <v>129</v>
      </c>
      <c r="C223" s="22" t="s">
        <v>1124</v>
      </c>
    </row>
    <row r="224" spans="1:3">
      <c r="A224" s="20" t="s">
        <v>390</v>
      </c>
      <c r="B224" s="20" t="s">
        <v>129</v>
      </c>
      <c r="C224" s="22" t="s">
        <v>1124</v>
      </c>
    </row>
    <row r="225" spans="1:3">
      <c r="A225" s="20" t="s">
        <v>391</v>
      </c>
      <c r="B225" s="20" t="s">
        <v>129</v>
      </c>
      <c r="C225" s="22" t="s">
        <v>1124</v>
      </c>
    </row>
    <row r="226" spans="1:3">
      <c r="A226" s="20" t="s">
        <v>392</v>
      </c>
      <c r="B226" s="20" t="s">
        <v>129</v>
      </c>
      <c r="C226" s="22" t="s">
        <v>1124</v>
      </c>
    </row>
    <row r="227" spans="1:3">
      <c r="A227" s="20" t="s">
        <v>393</v>
      </c>
      <c r="B227" s="20" t="s">
        <v>129</v>
      </c>
      <c r="C227" s="22" t="s">
        <v>1124</v>
      </c>
    </row>
    <row r="228" spans="1:3">
      <c r="A228" s="20" t="s">
        <v>394</v>
      </c>
      <c r="B228" s="20" t="s">
        <v>129</v>
      </c>
      <c r="C228" s="22" t="s">
        <v>1124</v>
      </c>
    </row>
    <row r="229" spans="1:3">
      <c r="A229" s="20" t="s">
        <v>395</v>
      </c>
      <c r="B229" s="20" t="s">
        <v>129</v>
      </c>
      <c r="C229" s="22" t="s">
        <v>1124</v>
      </c>
    </row>
    <row r="230" spans="1:3">
      <c r="A230" s="20" t="s">
        <v>396</v>
      </c>
      <c r="B230" s="20" t="s">
        <v>129</v>
      </c>
      <c r="C230" s="22" t="s">
        <v>1124</v>
      </c>
    </row>
    <row r="231" spans="1:3">
      <c r="A231" s="20" t="s">
        <v>397</v>
      </c>
      <c r="B231" s="20" t="s">
        <v>129</v>
      </c>
      <c r="C231" s="22" t="s">
        <v>1124</v>
      </c>
    </row>
    <row r="232" spans="1:3">
      <c r="A232" s="20" t="s">
        <v>398</v>
      </c>
      <c r="B232" s="20" t="s">
        <v>129</v>
      </c>
      <c r="C232" s="22" t="s">
        <v>1124</v>
      </c>
    </row>
    <row r="233" spans="1:3">
      <c r="A233" s="20" t="s">
        <v>399</v>
      </c>
      <c r="B233" s="20" t="s">
        <v>129</v>
      </c>
      <c r="C233" s="22" t="s">
        <v>1124</v>
      </c>
    </row>
    <row r="234" spans="1:3">
      <c r="A234" s="20" t="s">
        <v>400</v>
      </c>
      <c r="B234" s="20" t="s">
        <v>129</v>
      </c>
      <c r="C234" s="22" t="s">
        <v>1124</v>
      </c>
    </row>
    <row r="235" spans="1:3">
      <c r="A235" s="20" t="s">
        <v>401</v>
      </c>
      <c r="B235" s="20" t="s">
        <v>129</v>
      </c>
      <c r="C235" s="22" t="s">
        <v>1124</v>
      </c>
    </row>
    <row r="236" spans="1:3">
      <c r="A236" s="20" t="s">
        <v>402</v>
      </c>
      <c r="B236" s="20" t="s">
        <v>129</v>
      </c>
      <c r="C236" s="22" t="s">
        <v>1124</v>
      </c>
    </row>
    <row r="237" spans="1:3">
      <c r="A237" s="20" t="s">
        <v>403</v>
      </c>
      <c r="B237" s="20" t="s">
        <v>129</v>
      </c>
      <c r="C237" s="22" t="s">
        <v>1124</v>
      </c>
    </row>
    <row r="238" spans="1:3">
      <c r="A238" s="20" t="s">
        <v>404</v>
      </c>
      <c r="B238" s="20" t="s">
        <v>129</v>
      </c>
      <c r="C238" s="22" t="s">
        <v>1124</v>
      </c>
    </row>
    <row r="239" spans="1:3">
      <c r="A239" s="20" t="s">
        <v>405</v>
      </c>
      <c r="B239" s="20" t="s">
        <v>129</v>
      </c>
      <c r="C239" s="22" t="s">
        <v>1124</v>
      </c>
    </row>
    <row r="240" spans="1:3">
      <c r="A240" s="20" t="s">
        <v>406</v>
      </c>
      <c r="B240" s="20" t="s">
        <v>129</v>
      </c>
      <c r="C240" s="22" t="s">
        <v>1124</v>
      </c>
    </row>
    <row r="241" spans="1:3">
      <c r="A241" s="20" t="s">
        <v>407</v>
      </c>
      <c r="B241" s="20" t="s">
        <v>129</v>
      </c>
      <c r="C241" s="22" t="s">
        <v>1124</v>
      </c>
    </row>
    <row r="242" spans="1:3">
      <c r="A242" s="20" t="s">
        <v>408</v>
      </c>
      <c r="B242" s="20" t="s">
        <v>129</v>
      </c>
      <c r="C242" s="22" t="s">
        <v>1124</v>
      </c>
    </row>
    <row r="243" spans="1:3">
      <c r="A243" s="20" t="s">
        <v>409</v>
      </c>
      <c r="B243" s="20" t="s">
        <v>129</v>
      </c>
      <c r="C243" s="22" t="s">
        <v>1124</v>
      </c>
    </row>
    <row r="244" spans="1:3">
      <c r="A244" s="20" t="s">
        <v>410</v>
      </c>
      <c r="B244" s="20" t="s">
        <v>129</v>
      </c>
      <c r="C244" s="22" t="s">
        <v>1124</v>
      </c>
    </row>
    <row r="245" spans="1:3">
      <c r="A245" s="20" t="s">
        <v>411</v>
      </c>
      <c r="B245" s="20" t="s">
        <v>129</v>
      </c>
      <c r="C245" s="22" t="s">
        <v>1124</v>
      </c>
    </row>
    <row r="246" spans="1:3">
      <c r="A246" s="20" t="s">
        <v>412</v>
      </c>
      <c r="B246" s="20" t="s">
        <v>129</v>
      </c>
      <c r="C246" s="22" t="s">
        <v>1124</v>
      </c>
    </row>
    <row r="247" spans="1:3">
      <c r="A247" s="20" t="s">
        <v>413</v>
      </c>
      <c r="B247" s="20" t="s">
        <v>129</v>
      </c>
      <c r="C247" s="22" t="s">
        <v>1124</v>
      </c>
    </row>
    <row r="248" spans="1:3">
      <c r="A248" s="20" t="s">
        <v>414</v>
      </c>
      <c r="B248" s="20" t="s">
        <v>129</v>
      </c>
      <c r="C248" s="22" t="s">
        <v>1124</v>
      </c>
    </row>
    <row r="249" spans="1:3">
      <c r="A249" s="20" t="s">
        <v>415</v>
      </c>
      <c r="B249" s="20" t="s">
        <v>129</v>
      </c>
      <c r="C249" s="22" t="s">
        <v>1124</v>
      </c>
    </row>
    <row r="250" spans="1:3">
      <c r="A250" s="20" t="s">
        <v>416</v>
      </c>
      <c r="B250" s="20" t="s">
        <v>130</v>
      </c>
      <c r="C250" s="22" t="s">
        <v>109</v>
      </c>
    </row>
    <row r="251" spans="1:3">
      <c r="A251" s="20" t="s">
        <v>417</v>
      </c>
      <c r="B251" s="20" t="s">
        <v>130</v>
      </c>
      <c r="C251" s="22" t="s">
        <v>109</v>
      </c>
    </row>
    <row r="252" spans="1:3">
      <c r="A252" s="20" t="s">
        <v>418</v>
      </c>
      <c r="B252" s="20" t="s">
        <v>130</v>
      </c>
      <c r="C252" s="22" t="s">
        <v>109</v>
      </c>
    </row>
    <row r="253" spans="1:3">
      <c r="A253" s="20" t="s">
        <v>419</v>
      </c>
      <c r="B253" s="20" t="s">
        <v>130</v>
      </c>
      <c r="C253" s="22" t="s">
        <v>109</v>
      </c>
    </row>
    <row r="254" spans="1:3">
      <c r="A254" s="20" t="s">
        <v>420</v>
      </c>
      <c r="B254" s="20" t="s">
        <v>130</v>
      </c>
      <c r="C254" s="22" t="s">
        <v>109</v>
      </c>
    </row>
    <row r="255" spans="1:3">
      <c r="A255" s="20" t="s">
        <v>421</v>
      </c>
      <c r="B255" s="20" t="s">
        <v>130</v>
      </c>
      <c r="C255" s="22" t="s">
        <v>109</v>
      </c>
    </row>
    <row r="256" spans="1:3">
      <c r="A256" s="20" t="s">
        <v>422</v>
      </c>
      <c r="B256" s="20" t="s">
        <v>130</v>
      </c>
      <c r="C256" s="22" t="s">
        <v>109</v>
      </c>
    </row>
    <row r="257" spans="1:3">
      <c r="A257" s="20" t="s">
        <v>423</v>
      </c>
      <c r="B257" s="20" t="s">
        <v>130</v>
      </c>
      <c r="C257" s="22" t="s">
        <v>109</v>
      </c>
    </row>
    <row r="258" spans="1:3">
      <c r="A258" s="20" t="s">
        <v>424</v>
      </c>
      <c r="B258" s="20" t="s">
        <v>130</v>
      </c>
      <c r="C258" s="22" t="s">
        <v>109</v>
      </c>
    </row>
    <row r="259" spans="1:3">
      <c r="A259" s="20" t="s">
        <v>425</v>
      </c>
      <c r="B259" s="20" t="s">
        <v>130</v>
      </c>
      <c r="C259" s="22" t="s">
        <v>109</v>
      </c>
    </row>
    <row r="260" spans="1:3">
      <c r="A260" s="20" t="s">
        <v>426</v>
      </c>
      <c r="B260" s="20" t="s">
        <v>130</v>
      </c>
      <c r="C260" s="22" t="s">
        <v>109</v>
      </c>
    </row>
    <row r="261" spans="1:3">
      <c r="A261" s="20" t="s">
        <v>427</v>
      </c>
      <c r="B261" s="20" t="s">
        <v>130</v>
      </c>
      <c r="C261" s="22" t="s">
        <v>109</v>
      </c>
    </row>
    <row r="262" spans="1:3">
      <c r="A262" s="20" t="s">
        <v>428</v>
      </c>
      <c r="B262" s="20" t="s">
        <v>130</v>
      </c>
      <c r="C262" s="22" t="s">
        <v>109</v>
      </c>
    </row>
    <row r="263" spans="1:3">
      <c r="A263" s="20" t="s">
        <v>429</v>
      </c>
      <c r="B263" s="20" t="s">
        <v>130</v>
      </c>
      <c r="C263" s="22" t="s">
        <v>109</v>
      </c>
    </row>
    <row r="264" spans="1:3">
      <c r="A264" s="20" t="s">
        <v>430</v>
      </c>
      <c r="B264" s="20" t="s">
        <v>130</v>
      </c>
      <c r="C264" s="22" t="s">
        <v>109</v>
      </c>
    </row>
    <row r="265" spans="1:3">
      <c r="A265" s="20" t="s">
        <v>431</v>
      </c>
      <c r="B265" s="20" t="s">
        <v>130</v>
      </c>
      <c r="C265" s="22" t="s">
        <v>109</v>
      </c>
    </row>
    <row r="266" spans="1:3">
      <c r="A266" s="20" t="s">
        <v>432</v>
      </c>
      <c r="B266" s="20" t="s">
        <v>130</v>
      </c>
      <c r="C266" s="22" t="s">
        <v>109</v>
      </c>
    </row>
    <row r="267" spans="1:3">
      <c r="A267" s="20" t="s">
        <v>433</v>
      </c>
      <c r="B267" s="20" t="s">
        <v>130</v>
      </c>
      <c r="C267" s="22" t="s">
        <v>109</v>
      </c>
    </row>
    <row r="268" spans="1:3">
      <c r="A268" s="20" t="s">
        <v>434</v>
      </c>
      <c r="B268" s="20" t="s">
        <v>130</v>
      </c>
      <c r="C268" s="22" t="s">
        <v>109</v>
      </c>
    </row>
    <row r="269" spans="1:3">
      <c r="A269" s="20" t="s">
        <v>435</v>
      </c>
      <c r="B269" s="20" t="s">
        <v>130</v>
      </c>
      <c r="C269" s="22" t="s">
        <v>109</v>
      </c>
    </row>
    <row r="270" spans="1:3">
      <c r="A270" s="20" t="s">
        <v>436</v>
      </c>
      <c r="B270" s="20" t="s">
        <v>130</v>
      </c>
      <c r="C270" s="22" t="s">
        <v>109</v>
      </c>
    </row>
    <row r="271" spans="1:3">
      <c r="A271" s="20" t="s">
        <v>437</v>
      </c>
      <c r="B271" s="20" t="s">
        <v>130</v>
      </c>
      <c r="C271" s="22" t="s">
        <v>109</v>
      </c>
    </row>
    <row r="272" spans="1:3">
      <c r="A272" s="20" t="s">
        <v>438</v>
      </c>
      <c r="B272" s="20" t="s">
        <v>130</v>
      </c>
      <c r="C272" s="22" t="s">
        <v>109</v>
      </c>
    </row>
    <row r="273" spans="1:3">
      <c r="A273" s="20" t="s">
        <v>439</v>
      </c>
      <c r="B273" s="20" t="s">
        <v>130</v>
      </c>
      <c r="C273" s="22" t="s">
        <v>109</v>
      </c>
    </row>
    <row r="274" spans="1:3">
      <c r="A274" s="20" t="s">
        <v>440</v>
      </c>
      <c r="B274" s="20" t="s">
        <v>130</v>
      </c>
      <c r="C274" s="22" t="s">
        <v>109</v>
      </c>
    </row>
    <row r="275" spans="1:3">
      <c r="A275" s="20" t="s">
        <v>441</v>
      </c>
      <c r="B275" s="20" t="s">
        <v>130</v>
      </c>
      <c r="C275" s="22" t="s">
        <v>109</v>
      </c>
    </row>
    <row r="276" spans="1:3">
      <c r="A276" s="20" t="s">
        <v>442</v>
      </c>
      <c r="B276" s="20" t="s">
        <v>130</v>
      </c>
      <c r="C276" s="22" t="s">
        <v>109</v>
      </c>
    </row>
    <row r="277" spans="1:3">
      <c r="A277" s="20" t="s">
        <v>443</v>
      </c>
      <c r="B277" s="20" t="s">
        <v>130</v>
      </c>
      <c r="C277" s="22" t="s">
        <v>109</v>
      </c>
    </row>
    <row r="278" spans="1:3">
      <c r="A278" s="20" t="s">
        <v>444</v>
      </c>
      <c r="B278" s="20" t="s">
        <v>130</v>
      </c>
      <c r="C278" s="22" t="s">
        <v>109</v>
      </c>
    </row>
    <row r="279" spans="1:3">
      <c r="A279" s="20" t="s">
        <v>445</v>
      </c>
      <c r="B279" s="20" t="s">
        <v>130</v>
      </c>
      <c r="C279" s="22" t="s">
        <v>109</v>
      </c>
    </row>
    <row r="280" spans="1:3">
      <c r="A280" s="20" t="s">
        <v>446</v>
      </c>
      <c r="B280" s="20" t="s">
        <v>130</v>
      </c>
      <c r="C280" s="22" t="s">
        <v>109</v>
      </c>
    </row>
    <row r="281" spans="1:3">
      <c r="A281" s="20" t="s">
        <v>447</v>
      </c>
      <c r="B281" s="20" t="s">
        <v>130</v>
      </c>
      <c r="C281" s="22" t="s">
        <v>109</v>
      </c>
    </row>
    <row r="282" spans="1:3">
      <c r="A282" s="20" t="s">
        <v>448</v>
      </c>
      <c r="B282" s="20" t="s">
        <v>130</v>
      </c>
      <c r="C282" s="22" t="s">
        <v>109</v>
      </c>
    </row>
    <row r="283" spans="1:3">
      <c r="A283" s="20" t="s">
        <v>449</v>
      </c>
      <c r="B283" s="20" t="s">
        <v>130</v>
      </c>
      <c r="C283" s="22" t="s">
        <v>109</v>
      </c>
    </row>
    <row r="284" spans="1:3">
      <c r="A284" s="20" t="s">
        <v>450</v>
      </c>
      <c r="B284" s="20" t="s">
        <v>130</v>
      </c>
      <c r="C284" s="22" t="s">
        <v>109</v>
      </c>
    </row>
    <row r="285" spans="1:3">
      <c r="A285" s="20" t="s">
        <v>451</v>
      </c>
      <c r="B285" s="20" t="s">
        <v>130</v>
      </c>
      <c r="C285" s="22" t="s">
        <v>109</v>
      </c>
    </row>
    <row r="286" spans="1:3">
      <c r="A286" s="20" t="s">
        <v>452</v>
      </c>
      <c r="B286" s="20" t="s">
        <v>130</v>
      </c>
      <c r="C286" s="22" t="s">
        <v>109</v>
      </c>
    </row>
    <row r="287" spans="1:3">
      <c r="A287" s="20" t="s">
        <v>453</v>
      </c>
      <c r="B287" s="20" t="s">
        <v>130</v>
      </c>
      <c r="C287" s="22" t="s">
        <v>109</v>
      </c>
    </row>
    <row r="288" spans="1:3">
      <c r="A288" s="20" t="s">
        <v>454</v>
      </c>
      <c r="B288" s="20" t="s">
        <v>130</v>
      </c>
      <c r="C288" s="22" t="s">
        <v>109</v>
      </c>
    </row>
    <row r="289" spans="1:3">
      <c r="A289" s="20" t="s">
        <v>455</v>
      </c>
      <c r="B289" s="20" t="s">
        <v>130</v>
      </c>
      <c r="C289" s="22" t="s">
        <v>109</v>
      </c>
    </row>
    <row r="290" spans="1:3">
      <c r="A290" s="20" t="s">
        <v>456</v>
      </c>
      <c r="B290" s="20" t="s">
        <v>130</v>
      </c>
      <c r="C290" s="22" t="s">
        <v>109</v>
      </c>
    </row>
    <row r="291" spans="1:3">
      <c r="A291" s="20" t="s">
        <v>457</v>
      </c>
      <c r="B291" s="20" t="s">
        <v>130</v>
      </c>
      <c r="C291" s="22" t="s">
        <v>109</v>
      </c>
    </row>
    <row r="292" spans="1:3">
      <c r="A292" s="20" t="s">
        <v>458</v>
      </c>
      <c r="B292" s="20" t="s">
        <v>130</v>
      </c>
      <c r="C292" s="22" t="s">
        <v>109</v>
      </c>
    </row>
    <row r="293" spans="1:3">
      <c r="A293" s="20" t="s">
        <v>459</v>
      </c>
      <c r="B293" s="20" t="s">
        <v>130</v>
      </c>
      <c r="C293" s="22" t="s">
        <v>109</v>
      </c>
    </row>
    <row r="294" spans="1:3">
      <c r="A294" s="20" t="s">
        <v>460</v>
      </c>
      <c r="B294" s="20" t="s">
        <v>130</v>
      </c>
      <c r="C294" s="22" t="s">
        <v>109</v>
      </c>
    </row>
    <row r="295" spans="1:3">
      <c r="A295" s="20" t="s">
        <v>461</v>
      </c>
      <c r="B295" s="20" t="s">
        <v>130</v>
      </c>
      <c r="C295" s="22" t="s">
        <v>109</v>
      </c>
    </row>
    <row r="296" spans="1:3">
      <c r="A296" s="20" t="s">
        <v>462</v>
      </c>
      <c r="B296" s="20" t="s">
        <v>130</v>
      </c>
      <c r="C296" s="22" t="s">
        <v>109</v>
      </c>
    </row>
    <row r="297" spans="1:3">
      <c r="A297" s="20" t="s">
        <v>463</v>
      </c>
      <c r="B297" s="20" t="s">
        <v>130</v>
      </c>
      <c r="C297" s="22" t="s">
        <v>109</v>
      </c>
    </row>
    <row r="298" spans="1:3">
      <c r="A298" s="20" t="s">
        <v>464</v>
      </c>
      <c r="B298" s="20" t="s">
        <v>130</v>
      </c>
      <c r="C298" s="22" t="s">
        <v>109</v>
      </c>
    </row>
    <row r="299" spans="1:3">
      <c r="A299" s="20" t="s">
        <v>465</v>
      </c>
      <c r="B299" s="20" t="s">
        <v>130</v>
      </c>
      <c r="C299" s="22" t="s">
        <v>109</v>
      </c>
    </row>
    <row r="300" spans="1:3">
      <c r="A300" s="20" t="s">
        <v>466</v>
      </c>
      <c r="B300" s="20" t="s">
        <v>130</v>
      </c>
      <c r="C300" s="22" t="s">
        <v>109</v>
      </c>
    </row>
    <row r="301" spans="1:3">
      <c r="A301" s="20" t="s">
        <v>467</v>
      </c>
      <c r="B301" s="20" t="s">
        <v>130</v>
      </c>
      <c r="C301" s="22" t="s">
        <v>109</v>
      </c>
    </row>
    <row r="302" spans="1:3">
      <c r="A302" s="20" t="s">
        <v>468</v>
      </c>
      <c r="B302" s="20" t="s">
        <v>130</v>
      </c>
      <c r="C302" s="22" t="s">
        <v>109</v>
      </c>
    </row>
    <row r="303" spans="1:3">
      <c r="A303" s="20" t="s">
        <v>469</v>
      </c>
      <c r="B303" s="20" t="s">
        <v>130</v>
      </c>
      <c r="C303" s="22" t="s">
        <v>109</v>
      </c>
    </row>
    <row r="304" spans="1:3">
      <c r="A304" s="20" t="s">
        <v>470</v>
      </c>
      <c r="B304" s="20" t="s">
        <v>130</v>
      </c>
      <c r="C304" s="22" t="s">
        <v>109</v>
      </c>
    </row>
    <row r="305" spans="1:3">
      <c r="A305" s="20" t="s">
        <v>471</v>
      </c>
      <c r="B305" s="20" t="s">
        <v>130</v>
      </c>
      <c r="C305" s="22" t="s">
        <v>109</v>
      </c>
    </row>
    <row r="306" spans="1:3">
      <c r="A306" s="20" t="s">
        <v>472</v>
      </c>
      <c r="B306" s="20" t="s">
        <v>130</v>
      </c>
      <c r="C306" s="22" t="s">
        <v>109</v>
      </c>
    </row>
    <row r="307" spans="1:3">
      <c r="A307" s="20" t="s">
        <v>473</v>
      </c>
      <c r="B307" s="20" t="s">
        <v>130</v>
      </c>
      <c r="C307" s="22" t="s">
        <v>109</v>
      </c>
    </row>
    <row r="308" spans="1:3">
      <c r="A308" s="20" t="s">
        <v>474</v>
      </c>
      <c r="B308" s="20" t="s">
        <v>130</v>
      </c>
      <c r="C308" s="22" t="s">
        <v>109</v>
      </c>
    </row>
    <row r="309" spans="1:3">
      <c r="A309" s="20" t="s">
        <v>475</v>
      </c>
      <c r="B309" s="20" t="s">
        <v>130</v>
      </c>
      <c r="C309" s="22" t="s">
        <v>109</v>
      </c>
    </row>
    <row r="310" spans="1:3">
      <c r="A310" s="20" t="s">
        <v>476</v>
      </c>
      <c r="B310" s="20" t="s">
        <v>130</v>
      </c>
      <c r="C310" s="22" t="s">
        <v>109</v>
      </c>
    </row>
    <row r="311" spans="1:3">
      <c r="A311" s="20" t="s">
        <v>477</v>
      </c>
      <c r="B311" s="20" t="s">
        <v>130</v>
      </c>
      <c r="C311" s="22" t="s">
        <v>109</v>
      </c>
    </row>
    <row r="312" spans="1:3">
      <c r="A312" s="20" t="s">
        <v>478</v>
      </c>
      <c r="B312" s="20" t="s">
        <v>130</v>
      </c>
      <c r="C312" s="22" t="s">
        <v>109</v>
      </c>
    </row>
    <row r="313" spans="1:3">
      <c r="A313" s="20" t="s">
        <v>479</v>
      </c>
      <c r="B313" s="20" t="s">
        <v>130</v>
      </c>
      <c r="C313" s="22" t="s">
        <v>109</v>
      </c>
    </row>
    <row r="314" spans="1:3">
      <c r="A314" s="20" t="s">
        <v>480</v>
      </c>
      <c r="B314" s="20" t="s">
        <v>130</v>
      </c>
      <c r="C314" s="22" t="s">
        <v>109</v>
      </c>
    </row>
    <row r="315" spans="1:3">
      <c r="A315" s="20" t="s">
        <v>481</v>
      </c>
      <c r="B315" s="20" t="s">
        <v>130</v>
      </c>
      <c r="C315" s="22" t="s">
        <v>109</v>
      </c>
    </row>
    <row r="316" spans="1:3">
      <c r="A316" s="20" t="s">
        <v>482</v>
      </c>
      <c r="B316" s="20" t="s">
        <v>130</v>
      </c>
      <c r="C316" s="22" t="s">
        <v>109</v>
      </c>
    </row>
    <row r="317" spans="1:3">
      <c r="A317" s="20" t="s">
        <v>483</v>
      </c>
      <c r="B317" s="20" t="s">
        <v>130</v>
      </c>
      <c r="C317" s="22" t="s">
        <v>109</v>
      </c>
    </row>
    <row r="318" spans="1:3">
      <c r="A318" s="20" t="s">
        <v>484</v>
      </c>
      <c r="B318" s="20" t="s">
        <v>130</v>
      </c>
      <c r="C318" s="22" t="s">
        <v>109</v>
      </c>
    </row>
    <row r="319" spans="1:3">
      <c r="A319" s="20" t="s">
        <v>485</v>
      </c>
      <c r="B319" s="20" t="s">
        <v>130</v>
      </c>
      <c r="C319" s="22" t="s">
        <v>109</v>
      </c>
    </row>
    <row r="320" spans="1:3">
      <c r="A320" s="20" t="s">
        <v>486</v>
      </c>
      <c r="B320" s="20" t="s">
        <v>130</v>
      </c>
      <c r="C320" s="22" t="s">
        <v>109</v>
      </c>
    </row>
    <row r="321" spans="1:3">
      <c r="A321" s="20" t="s">
        <v>487</v>
      </c>
      <c r="B321" s="20" t="s">
        <v>130</v>
      </c>
      <c r="C321" s="22" t="s">
        <v>109</v>
      </c>
    </row>
    <row r="322" spans="1:3">
      <c r="A322" s="20" t="s">
        <v>488</v>
      </c>
      <c r="B322" s="20" t="s">
        <v>130</v>
      </c>
      <c r="C322" s="22" t="s">
        <v>109</v>
      </c>
    </row>
    <row r="323" spans="1:3">
      <c r="A323" s="20" t="s">
        <v>489</v>
      </c>
      <c r="B323" s="20" t="s">
        <v>130</v>
      </c>
      <c r="C323" s="22" t="s">
        <v>109</v>
      </c>
    </row>
    <row r="324" spans="1:3">
      <c r="A324" s="20" t="s">
        <v>490</v>
      </c>
      <c r="B324" s="20" t="s">
        <v>130</v>
      </c>
      <c r="C324" s="22" t="s">
        <v>109</v>
      </c>
    </row>
    <row r="325" spans="1:3">
      <c r="A325" s="20" t="s">
        <v>491</v>
      </c>
      <c r="B325" s="20" t="s">
        <v>130</v>
      </c>
      <c r="C325" s="22" t="s">
        <v>109</v>
      </c>
    </row>
    <row r="326" spans="1:3">
      <c r="A326" s="20" t="s">
        <v>492</v>
      </c>
      <c r="B326" s="20" t="s">
        <v>130</v>
      </c>
      <c r="C326" s="22" t="s">
        <v>109</v>
      </c>
    </row>
    <row r="327" spans="1:3">
      <c r="A327" s="20" t="s">
        <v>493</v>
      </c>
      <c r="B327" s="20" t="s">
        <v>130</v>
      </c>
      <c r="C327" s="22" t="s">
        <v>109</v>
      </c>
    </row>
    <row r="328" spans="1:3">
      <c r="A328" s="20" t="s">
        <v>494</v>
      </c>
      <c r="B328" s="20" t="s">
        <v>130</v>
      </c>
      <c r="C328" s="22" t="s">
        <v>109</v>
      </c>
    </row>
    <row r="329" spans="1:3">
      <c r="A329" s="20" t="s">
        <v>495</v>
      </c>
      <c r="B329" s="20" t="s">
        <v>130</v>
      </c>
      <c r="C329" s="22" t="s">
        <v>109</v>
      </c>
    </row>
    <row r="330" spans="1:3">
      <c r="A330" s="20" t="s">
        <v>496</v>
      </c>
      <c r="B330" s="20" t="s">
        <v>130</v>
      </c>
      <c r="C330" s="22" t="s">
        <v>109</v>
      </c>
    </row>
    <row r="331" spans="1:3">
      <c r="A331" s="20" t="s">
        <v>497</v>
      </c>
      <c r="B331" s="20" t="s">
        <v>130</v>
      </c>
      <c r="C331" s="22" t="s">
        <v>109</v>
      </c>
    </row>
    <row r="332" spans="1:3">
      <c r="A332" s="20" t="s">
        <v>498</v>
      </c>
      <c r="B332" s="20" t="s">
        <v>130</v>
      </c>
      <c r="C332" s="22" t="s">
        <v>109</v>
      </c>
    </row>
    <row r="333" spans="1:3">
      <c r="A333" s="20" t="s">
        <v>499</v>
      </c>
      <c r="B333" s="20" t="s">
        <v>130</v>
      </c>
      <c r="C333" s="22" t="s">
        <v>109</v>
      </c>
    </row>
    <row r="334" spans="1:3">
      <c r="A334" s="20" t="s">
        <v>500</v>
      </c>
      <c r="B334" s="20" t="s">
        <v>130</v>
      </c>
      <c r="C334" s="22" t="s">
        <v>109</v>
      </c>
    </row>
    <row r="335" spans="1:3">
      <c r="A335" s="20" t="s">
        <v>501</v>
      </c>
      <c r="B335" s="20" t="s">
        <v>130</v>
      </c>
      <c r="C335" s="22" t="s">
        <v>109</v>
      </c>
    </row>
    <row r="336" spans="1:3">
      <c r="A336" s="20" t="s">
        <v>502</v>
      </c>
      <c r="B336" s="20" t="s">
        <v>130</v>
      </c>
      <c r="C336" s="22" t="s">
        <v>109</v>
      </c>
    </row>
    <row r="337" spans="1:3">
      <c r="A337" s="20" t="s">
        <v>503</v>
      </c>
      <c r="B337" s="20" t="s">
        <v>130</v>
      </c>
      <c r="C337" s="22" t="s">
        <v>109</v>
      </c>
    </row>
    <row r="338" spans="1:3">
      <c r="A338" s="20" t="s">
        <v>504</v>
      </c>
      <c r="B338" s="20" t="s">
        <v>130</v>
      </c>
      <c r="C338" s="22" t="s">
        <v>109</v>
      </c>
    </row>
    <row r="339" spans="1:3">
      <c r="A339" s="20" t="s">
        <v>505</v>
      </c>
      <c r="B339" s="20" t="s">
        <v>130</v>
      </c>
      <c r="C339" s="22" t="s">
        <v>109</v>
      </c>
    </row>
    <row r="340" spans="1:3">
      <c r="A340" s="20" t="s">
        <v>506</v>
      </c>
      <c r="B340" s="20" t="s">
        <v>131</v>
      </c>
      <c r="C340" s="22" t="s">
        <v>1125</v>
      </c>
    </row>
    <row r="341" spans="1:3">
      <c r="A341" s="20" t="s">
        <v>507</v>
      </c>
      <c r="B341" s="20" t="s">
        <v>131</v>
      </c>
      <c r="C341" s="22" t="s">
        <v>1125</v>
      </c>
    </row>
    <row r="342" spans="1:3">
      <c r="A342" s="20" t="s">
        <v>508</v>
      </c>
      <c r="B342" s="20" t="s">
        <v>131</v>
      </c>
      <c r="C342" s="22" t="s">
        <v>1125</v>
      </c>
    </row>
    <row r="343" spans="1:3">
      <c r="A343" s="20" t="s">
        <v>509</v>
      </c>
      <c r="B343" s="20" t="s">
        <v>131</v>
      </c>
      <c r="C343" s="22" t="s">
        <v>1125</v>
      </c>
    </row>
    <row r="344" spans="1:3">
      <c r="A344" s="20" t="s">
        <v>510</v>
      </c>
      <c r="B344" s="20" t="s">
        <v>131</v>
      </c>
      <c r="C344" s="22" t="s">
        <v>1125</v>
      </c>
    </row>
    <row r="345" spans="1:3">
      <c r="A345" s="20" t="s">
        <v>511</v>
      </c>
      <c r="B345" s="20" t="s">
        <v>131</v>
      </c>
      <c r="C345" s="22" t="s">
        <v>1125</v>
      </c>
    </row>
    <row r="346" spans="1:3">
      <c r="A346" s="20" t="s">
        <v>512</v>
      </c>
      <c r="B346" s="20" t="s">
        <v>131</v>
      </c>
      <c r="C346" s="22" t="s">
        <v>1125</v>
      </c>
    </row>
    <row r="347" spans="1:3">
      <c r="A347" s="20" t="s">
        <v>513</v>
      </c>
      <c r="B347" s="20" t="s">
        <v>131</v>
      </c>
      <c r="C347" s="22" t="s">
        <v>1125</v>
      </c>
    </row>
    <row r="348" spans="1:3">
      <c r="A348" s="20" t="s">
        <v>514</v>
      </c>
      <c r="B348" s="20" t="s">
        <v>131</v>
      </c>
      <c r="C348" s="22" t="s">
        <v>1125</v>
      </c>
    </row>
    <row r="349" spans="1:3">
      <c r="A349" s="20" t="s">
        <v>515</v>
      </c>
      <c r="B349" s="20" t="s">
        <v>131</v>
      </c>
      <c r="C349" s="22" t="s">
        <v>1125</v>
      </c>
    </row>
    <row r="350" spans="1:3">
      <c r="A350" s="20" t="s">
        <v>516</v>
      </c>
      <c r="B350" s="20" t="s">
        <v>131</v>
      </c>
      <c r="C350" s="22" t="s">
        <v>1125</v>
      </c>
    </row>
    <row r="351" spans="1:3">
      <c r="A351" s="20" t="s">
        <v>517</v>
      </c>
      <c r="B351" s="20" t="s">
        <v>131</v>
      </c>
      <c r="C351" s="22" t="s">
        <v>1125</v>
      </c>
    </row>
    <row r="352" spans="1:3">
      <c r="A352" s="20" t="s">
        <v>518</v>
      </c>
      <c r="B352" s="20" t="s">
        <v>131</v>
      </c>
      <c r="C352" s="22" t="s">
        <v>1125</v>
      </c>
    </row>
    <row r="353" spans="1:3">
      <c r="A353" s="20" t="s">
        <v>519</v>
      </c>
      <c r="B353" s="20" t="s">
        <v>131</v>
      </c>
      <c r="C353" s="22" t="s">
        <v>1125</v>
      </c>
    </row>
    <row r="354" spans="1:3">
      <c r="A354" s="20" t="s">
        <v>520</v>
      </c>
      <c r="B354" s="20" t="s">
        <v>131</v>
      </c>
      <c r="C354" s="22" t="s">
        <v>1125</v>
      </c>
    </row>
    <row r="355" spans="1:3">
      <c r="A355" s="20" t="s">
        <v>521</v>
      </c>
      <c r="B355" s="20" t="s">
        <v>131</v>
      </c>
      <c r="C355" s="22" t="s">
        <v>1125</v>
      </c>
    </row>
    <row r="356" spans="1:3">
      <c r="A356" s="20" t="s">
        <v>522</v>
      </c>
      <c r="B356" s="20" t="s">
        <v>131</v>
      </c>
      <c r="C356" s="22" t="s">
        <v>1125</v>
      </c>
    </row>
    <row r="357" spans="1:3">
      <c r="A357" s="20" t="s">
        <v>523</v>
      </c>
      <c r="B357" s="20" t="s">
        <v>131</v>
      </c>
      <c r="C357" s="22" t="s">
        <v>1125</v>
      </c>
    </row>
    <row r="358" spans="1:3">
      <c r="A358" s="20" t="s">
        <v>524</v>
      </c>
      <c r="B358" s="20" t="s">
        <v>131</v>
      </c>
      <c r="C358" s="22" t="s">
        <v>1125</v>
      </c>
    </row>
    <row r="359" spans="1:3">
      <c r="A359" s="20" t="s">
        <v>525</v>
      </c>
      <c r="B359" s="20" t="s">
        <v>131</v>
      </c>
      <c r="C359" s="22" t="s">
        <v>1125</v>
      </c>
    </row>
    <row r="360" spans="1:3">
      <c r="A360" s="20" t="s">
        <v>526</v>
      </c>
      <c r="B360" s="20" t="s">
        <v>131</v>
      </c>
      <c r="C360" s="22" t="s">
        <v>1125</v>
      </c>
    </row>
    <row r="361" spans="1:3">
      <c r="A361" s="20" t="s">
        <v>527</v>
      </c>
      <c r="B361" s="20" t="s">
        <v>131</v>
      </c>
      <c r="C361" s="22" t="s">
        <v>1125</v>
      </c>
    </row>
    <row r="362" spans="1:3">
      <c r="A362" s="20" t="s">
        <v>528</v>
      </c>
      <c r="B362" s="20" t="s">
        <v>131</v>
      </c>
      <c r="C362" s="22" t="s">
        <v>1125</v>
      </c>
    </row>
    <row r="363" spans="1:3">
      <c r="A363" s="20" t="s">
        <v>529</v>
      </c>
      <c r="B363" s="20" t="s">
        <v>131</v>
      </c>
      <c r="C363" s="22" t="s">
        <v>1125</v>
      </c>
    </row>
    <row r="364" spans="1:3">
      <c r="A364" s="20" t="s">
        <v>530</v>
      </c>
      <c r="B364" s="20" t="s">
        <v>131</v>
      </c>
      <c r="C364" s="22" t="s">
        <v>1125</v>
      </c>
    </row>
    <row r="365" spans="1:3">
      <c r="A365" s="20" t="s">
        <v>531</v>
      </c>
      <c r="B365" s="20" t="s">
        <v>131</v>
      </c>
      <c r="C365" s="22" t="s">
        <v>1125</v>
      </c>
    </row>
    <row r="366" spans="1:3">
      <c r="A366" s="20" t="s">
        <v>532</v>
      </c>
      <c r="B366" s="20" t="s">
        <v>131</v>
      </c>
      <c r="C366" s="22" t="s">
        <v>1125</v>
      </c>
    </row>
    <row r="367" spans="1:3">
      <c r="A367" s="20" t="s">
        <v>533</v>
      </c>
      <c r="B367" s="20" t="s">
        <v>131</v>
      </c>
      <c r="C367" s="22" t="s">
        <v>1125</v>
      </c>
    </row>
    <row r="368" spans="1:3">
      <c r="A368" s="20" t="s">
        <v>534</v>
      </c>
      <c r="B368" s="20" t="s">
        <v>131</v>
      </c>
      <c r="C368" s="22" t="s">
        <v>1125</v>
      </c>
    </row>
    <row r="369" spans="1:3">
      <c r="A369" s="20" t="s">
        <v>535</v>
      </c>
      <c r="B369" s="20" t="s">
        <v>131</v>
      </c>
      <c r="C369" s="22" t="s">
        <v>1125</v>
      </c>
    </row>
    <row r="370" spans="1:3">
      <c r="A370" s="20" t="s">
        <v>536</v>
      </c>
      <c r="B370" s="20" t="s">
        <v>131</v>
      </c>
      <c r="C370" s="22" t="s">
        <v>1125</v>
      </c>
    </row>
    <row r="371" spans="1:3">
      <c r="A371" s="20" t="s">
        <v>537</v>
      </c>
      <c r="B371" s="20" t="s">
        <v>131</v>
      </c>
      <c r="C371" s="22" t="s">
        <v>1125</v>
      </c>
    </row>
    <row r="372" spans="1:3">
      <c r="A372" s="20" t="s">
        <v>538</v>
      </c>
      <c r="B372" s="20" t="s">
        <v>131</v>
      </c>
      <c r="C372" s="22" t="s">
        <v>1125</v>
      </c>
    </row>
    <row r="373" spans="1:3">
      <c r="A373" s="20" t="s">
        <v>539</v>
      </c>
      <c r="B373" s="20" t="s">
        <v>131</v>
      </c>
      <c r="C373" s="22" t="s">
        <v>1125</v>
      </c>
    </row>
    <row r="374" spans="1:3">
      <c r="A374" s="20" t="s">
        <v>540</v>
      </c>
      <c r="B374" s="20" t="s">
        <v>131</v>
      </c>
      <c r="C374" s="22" t="s">
        <v>1125</v>
      </c>
    </row>
    <row r="375" spans="1:3">
      <c r="A375" s="20" t="s">
        <v>541</v>
      </c>
      <c r="B375" s="20" t="s">
        <v>131</v>
      </c>
      <c r="C375" s="22" t="s">
        <v>1125</v>
      </c>
    </row>
    <row r="376" spans="1:3">
      <c r="A376" s="20" t="s">
        <v>542</v>
      </c>
      <c r="B376" s="20" t="s">
        <v>131</v>
      </c>
      <c r="C376" s="22" t="s">
        <v>1125</v>
      </c>
    </row>
    <row r="377" spans="1:3">
      <c r="A377" s="20" t="s">
        <v>543</v>
      </c>
      <c r="B377" s="20" t="s">
        <v>131</v>
      </c>
      <c r="C377" s="22" t="s">
        <v>1125</v>
      </c>
    </row>
    <row r="378" spans="1:3">
      <c r="A378" s="20" t="s">
        <v>544</v>
      </c>
      <c r="B378" s="20" t="s">
        <v>131</v>
      </c>
      <c r="C378" s="22" t="s">
        <v>1125</v>
      </c>
    </row>
    <row r="379" spans="1:3">
      <c r="A379" s="20" t="s">
        <v>545</v>
      </c>
      <c r="B379" s="20" t="s">
        <v>131</v>
      </c>
      <c r="C379" s="22" t="s">
        <v>1125</v>
      </c>
    </row>
    <row r="380" spans="1:3">
      <c r="A380" s="20" t="s">
        <v>546</v>
      </c>
      <c r="B380" s="20" t="s">
        <v>131</v>
      </c>
      <c r="C380" s="22" t="s">
        <v>1125</v>
      </c>
    </row>
    <row r="381" spans="1:3">
      <c r="A381" s="20" t="s">
        <v>547</v>
      </c>
      <c r="B381" s="20" t="s">
        <v>131</v>
      </c>
      <c r="C381" s="22" t="s">
        <v>1125</v>
      </c>
    </row>
    <row r="382" spans="1:3">
      <c r="A382" s="20" t="s">
        <v>548</v>
      </c>
      <c r="B382" s="20" t="s">
        <v>131</v>
      </c>
      <c r="C382" s="22" t="s">
        <v>1125</v>
      </c>
    </row>
    <row r="383" spans="1:3">
      <c r="A383" s="20" t="s">
        <v>549</v>
      </c>
      <c r="B383" s="20" t="s">
        <v>131</v>
      </c>
      <c r="C383" s="22" t="s">
        <v>1125</v>
      </c>
    </row>
    <row r="384" spans="1:3">
      <c r="A384" s="20" t="s">
        <v>550</v>
      </c>
      <c r="B384" s="20" t="s">
        <v>131</v>
      </c>
      <c r="C384" s="22" t="s">
        <v>1125</v>
      </c>
    </row>
    <row r="385" spans="1:3">
      <c r="A385" s="20" t="s">
        <v>551</v>
      </c>
      <c r="B385" s="20" t="s">
        <v>132</v>
      </c>
      <c r="C385" s="22" t="s">
        <v>1126</v>
      </c>
    </row>
    <row r="386" spans="1:3">
      <c r="A386" s="20" t="s">
        <v>552</v>
      </c>
      <c r="B386" s="20" t="s">
        <v>132</v>
      </c>
      <c r="C386" s="22" t="s">
        <v>1126</v>
      </c>
    </row>
    <row r="387" spans="1:3">
      <c r="A387" s="20" t="s">
        <v>553</v>
      </c>
      <c r="B387" s="20" t="s">
        <v>132</v>
      </c>
      <c r="C387" s="22" t="s">
        <v>1126</v>
      </c>
    </row>
    <row r="388" spans="1:3">
      <c r="A388" s="20" t="s">
        <v>554</v>
      </c>
      <c r="B388" s="20" t="s">
        <v>132</v>
      </c>
      <c r="C388" s="22" t="s">
        <v>1126</v>
      </c>
    </row>
    <row r="389" spans="1:3">
      <c r="A389" s="20" t="s">
        <v>555</v>
      </c>
      <c r="B389" s="20" t="s">
        <v>132</v>
      </c>
      <c r="C389" s="22" t="s">
        <v>1126</v>
      </c>
    </row>
    <row r="390" spans="1:3">
      <c r="A390" s="20" t="s">
        <v>556</v>
      </c>
      <c r="B390" s="20" t="s">
        <v>132</v>
      </c>
      <c r="C390" s="22" t="s">
        <v>1126</v>
      </c>
    </row>
    <row r="391" spans="1:3">
      <c r="A391" s="20" t="s">
        <v>557</v>
      </c>
      <c r="B391" s="20" t="s">
        <v>132</v>
      </c>
      <c r="C391" s="22" t="s">
        <v>1126</v>
      </c>
    </row>
    <row r="392" spans="1:3">
      <c r="A392" s="20" t="s">
        <v>558</v>
      </c>
      <c r="B392" s="20" t="s">
        <v>132</v>
      </c>
      <c r="C392" s="22" t="s">
        <v>1126</v>
      </c>
    </row>
    <row r="393" spans="1:3">
      <c r="A393" s="20" t="s">
        <v>559</v>
      </c>
      <c r="B393" s="20" t="s">
        <v>132</v>
      </c>
      <c r="C393" s="22" t="s">
        <v>1126</v>
      </c>
    </row>
    <row r="394" spans="1:3">
      <c r="A394" s="20" t="s">
        <v>560</v>
      </c>
      <c r="B394" s="20" t="s">
        <v>132</v>
      </c>
      <c r="C394" s="22" t="s">
        <v>1126</v>
      </c>
    </row>
    <row r="395" spans="1:3">
      <c r="A395" s="20" t="s">
        <v>561</v>
      </c>
      <c r="B395" s="20" t="s">
        <v>132</v>
      </c>
      <c r="C395" s="22" t="s">
        <v>1126</v>
      </c>
    </row>
    <row r="396" spans="1:3">
      <c r="A396" s="20" t="s">
        <v>562</v>
      </c>
      <c r="B396" s="20" t="s">
        <v>132</v>
      </c>
      <c r="C396" s="22" t="s">
        <v>1126</v>
      </c>
    </row>
    <row r="397" spans="1:3">
      <c r="A397" s="20" t="s">
        <v>563</v>
      </c>
      <c r="B397" s="20" t="s">
        <v>132</v>
      </c>
      <c r="C397" s="22" t="s">
        <v>1126</v>
      </c>
    </row>
    <row r="398" spans="1:3">
      <c r="A398" s="20" t="s">
        <v>564</v>
      </c>
      <c r="B398" s="20" t="s">
        <v>132</v>
      </c>
      <c r="C398" s="22" t="s">
        <v>1126</v>
      </c>
    </row>
    <row r="399" spans="1:3">
      <c r="A399" s="20" t="s">
        <v>565</v>
      </c>
      <c r="B399" s="20" t="s">
        <v>132</v>
      </c>
      <c r="C399" s="22" t="s">
        <v>1126</v>
      </c>
    </row>
    <row r="400" spans="1:3">
      <c r="A400" s="20" t="s">
        <v>566</v>
      </c>
      <c r="B400" s="20" t="s">
        <v>132</v>
      </c>
      <c r="C400" s="22" t="s">
        <v>1126</v>
      </c>
    </row>
    <row r="401" spans="1:3">
      <c r="A401" s="20" t="s">
        <v>567</v>
      </c>
      <c r="B401" s="20" t="s">
        <v>132</v>
      </c>
      <c r="C401" s="22" t="s">
        <v>1126</v>
      </c>
    </row>
    <row r="402" spans="1:3">
      <c r="A402" s="20" t="s">
        <v>568</v>
      </c>
      <c r="B402" s="20" t="s">
        <v>132</v>
      </c>
      <c r="C402" s="22" t="s">
        <v>1126</v>
      </c>
    </row>
    <row r="403" spans="1:3">
      <c r="A403" s="20" t="s">
        <v>569</v>
      </c>
      <c r="B403" s="20" t="s">
        <v>132</v>
      </c>
      <c r="C403" s="22" t="s">
        <v>1126</v>
      </c>
    </row>
    <row r="404" spans="1:3">
      <c r="A404" s="20" t="s">
        <v>570</v>
      </c>
      <c r="B404" s="20" t="s">
        <v>132</v>
      </c>
      <c r="C404" s="22" t="s">
        <v>1126</v>
      </c>
    </row>
    <row r="405" spans="1:3">
      <c r="A405" s="20" t="s">
        <v>571</v>
      </c>
      <c r="B405" s="20" t="s">
        <v>133</v>
      </c>
      <c r="C405" s="22" t="s">
        <v>1127</v>
      </c>
    </row>
    <row r="406" spans="1:3">
      <c r="A406" s="20" t="s">
        <v>572</v>
      </c>
      <c r="B406" s="20" t="s">
        <v>133</v>
      </c>
      <c r="C406" s="22" t="s">
        <v>1127</v>
      </c>
    </row>
    <row r="407" spans="1:3">
      <c r="A407" s="20" t="s">
        <v>573</v>
      </c>
      <c r="B407" s="20" t="s">
        <v>133</v>
      </c>
      <c r="C407" s="22" t="s">
        <v>1127</v>
      </c>
    </row>
    <row r="408" spans="1:3">
      <c r="A408" s="20" t="s">
        <v>574</v>
      </c>
      <c r="B408" s="20" t="s">
        <v>133</v>
      </c>
      <c r="C408" s="22" t="s">
        <v>1127</v>
      </c>
    </row>
    <row r="409" spans="1:3">
      <c r="A409" s="20" t="s">
        <v>575</v>
      </c>
      <c r="B409" s="20" t="s">
        <v>133</v>
      </c>
      <c r="C409" s="22" t="s">
        <v>1127</v>
      </c>
    </row>
    <row r="410" spans="1:3">
      <c r="A410" s="20" t="s">
        <v>576</v>
      </c>
      <c r="B410" s="20" t="s">
        <v>133</v>
      </c>
      <c r="C410" s="22" t="s">
        <v>1127</v>
      </c>
    </row>
    <row r="411" spans="1:3">
      <c r="A411" s="20" t="s">
        <v>577</v>
      </c>
      <c r="B411" s="20" t="s">
        <v>133</v>
      </c>
      <c r="C411" s="22" t="s">
        <v>1127</v>
      </c>
    </row>
    <row r="412" spans="1:3">
      <c r="A412" s="20" t="s">
        <v>578</v>
      </c>
      <c r="B412" s="20" t="s">
        <v>133</v>
      </c>
      <c r="C412" s="22" t="s">
        <v>1127</v>
      </c>
    </row>
    <row r="413" spans="1:3">
      <c r="A413" s="20" t="s">
        <v>579</v>
      </c>
      <c r="B413" s="20" t="s">
        <v>133</v>
      </c>
      <c r="C413" s="22" t="s">
        <v>1127</v>
      </c>
    </row>
    <row r="414" spans="1:3">
      <c r="A414" s="20" t="s">
        <v>580</v>
      </c>
      <c r="B414" s="20" t="s">
        <v>133</v>
      </c>
      <c r="C414" s="22" t="s">
        <v>1127</v>
      </c>
    </row>
    <row r="415" spans="1:3">
      <c r="A415" s="20" t="s">
        <v>581</v>
      </c>
      <c r="B415" s="20" t="s">
        <v>134</v>
      </c>
      <c r="C415" s="22" t="s">
        <v>1128</v>
      </c>
    </row>
    <row r="416" spans="1:3">
      <c r="A416" s="20" t="s">
        <v>582</v>
      </c>
      <c r="B416" s="20" t="s">
        <v>134</v>
      </c>
      <c r="C416" s="22" t="s">
        <v>1128</v>
      </c>
    </row>
    <row r="417" spans="1:3">
      <c r="A417" s="20" t="s">
        <v>583</v>
      </c>
      <c r="B417" s="20" t="s">
        <v>134</v>
      </c>
      <c r="C417" s="22" t="s">
        <v>1128</v>
      </c>
    </row>
    <row r="418" spans="1:3">
      <c r="A418" s="20" t="s">
        <v>584</v>
      </c>
      <c r="B418" s="20" t="s">
        <v>134</v>
      </c>
      <c r="C418" s="22" t="s">
        <v>1128</v>
      </c>
    </row>
    <row r="419" spans="1:3">
      <c r="A419" s="20" t="s">
        <v>585</v>
      </c>
      <c r="B419" s="20" t="s">
        <v>134</v>
      </c>
      <c r="C419" s="22" t="s">
        <v>1128</v>
      </c>
    </row>
    <row r="420" spans="1:3">
      <c r="A420" s="20" t="s">
        <v>586</v>
      </c>
      <c r="B420" s="20" t="s">
        <v>134</v>
      </c>
      <c r="C420" s="22" t="s">
        <v>1128</v>
      </c>
    </row>
    <row r="421" spans="1:3">
      <c r="A421" s="20" t="s">
        <v>587</v>
      </c>
      <c r="B421" s="20" t="s">
        <v>134</v>
      </c>
      <c r="C421" s="22" t="s">
        <v>1128</v>
      </c>
    </row>
    <row r="422" spans="1:3">
      <c r="A422" s="20" t="s">
        <v>588</v>
      </c>
      <c r="B422" s="20" t="s">
        <v>134</v>
      </c>
      <c r="C422" s="22" t="s">
        <v>1128</v>
      </c>
    </row>
    <row r="423" spans="1:3">
      <c r="A423" s="20" t="s">
        <v>589</v>
      </c>
      <c r="B423" s="20" t="s">
        <v>134</v>
      </c>
      <c r="C423" s="22" t="s">
        <v>1128</v>
      </c>
    </row>
    <row r="424" spans="1:3">
      <c r="A424" s="20" t="s">
        <v>590</v>
      </c>
      <c r="B424" s="20" t="s">
        <v>134</v>
      </c>
      <c r="C424" s="22" t="s">
        <v>1128</v>
      </c>
    </row>
    <row r="425" spans="1:3">
      <c r="A425" s="20" t="s">
        <v>591</v>
      </c>
      <c r="B425" s="20" t="s">
        <v>135</v>
      </c>
      <c r="C425" s="22" t="s">
        <v>1129</v>
      </c>
    </row>
    <row r="426" spans="1:3">
      <c r="A426" s="20" t="s">
        <v>592</v>
      </c>
      <c r="B426" s="20" t="s">
        <v>135</v>
      </c>
      <c r="C426" s="22" t="s">
        <v>1129</v>
      </c>
    </row>
    <row r="427" spans="1:3">
      <c r="A427" s="20" t="s">
        <v>593</v>
      </c>
      <c r="B427" s="20" t="s">
        <v>135</v>
      </c>
      <c r="C427" s="22" t="s">
        <v>1129</v>
      </c>
    </row>
    <row r="428" spans="1:3">
      <c r="A428" s="20" t="s">
        <v>594</v>
      </c>
      <c r="B428" s="20" t="s">
        <v>135</v>
      </c>
      <c r="C428" s="22" t="s">
        <v>1129</v>
      </c>
    </row>
    <row r="429" spans="1:3">
      <c r="A429" s="20" t="s">
        <v>595</v>
      </c>
      <c r="B429" s="20" t="s">
        <v>135</v>
      </c>
      <c r="C429" s="22" t="s">
        <v>1129</v>
      </c>
    </row>
    <row r="430" spans="1:3">
      <c r="A430" s="20" t="s">
        <v>596</v>
      </c>
      <c r="B430" s="20" t="s">
        <v>135</v>
      </c>
      <c r="C430" s="22" t="s">
        <v>1129</v>
      </c>
    </row>
    <row r="431" spans="1:3">
      <c r="A431" s="20" t="s">
        <v>597</v>
      </c>
      <c r="B431" s="20" t="s">
        <v>135</v>
      </c>
      <c r="C431" s="22" t="s">
        <v>1129</v>
      </c>
    </row>
    <row r="432" spans="1:3">
      <c r="A432" s="20" t="s">
        <v>598</v>
      </c>
      <c r="B432" s="20" t="s">
        <v>135</v>
      </c>
      <c r="C432" s="22" t="s">
        <v>1129</v>
      </c>
    </row>
    <row r="433" spans="1:3">
      <c r="A433" s="20" t="s">
        <v>599</v>
      </c>
      <c r="B433" s="20" t="s">
        <v>135</v>
      </c>
      <c r="C433" s="22" t="s">
        <v>1129</v>
      </c>
    </row>
    <row r="434" spans="1:3">
      <c r="A434" s="20" t="s">
        <v>600</v>
      </c>
      <c r="B434" s="20" t="s">
        <v>135</v>
      </c>
      <c r="C434" s="22" t="s">
        <v>1129</v>
      </c>
    </row>
    <row r="435" spans="1:3">
      <c r="A435" s="20" t="s">
        <v>601</v>
      </c>
      <c r="B435" s="20" t="s">
        <v>136</v>
      </c>
      <c r="C435" s="22" t="s">
        <v>1130</v>
      </c>
    </row>
    <row r="436" spans="1:3">
      <c r="A436" s="20" t="s">
        <v>602</v>
      </c>
      <c r="B436" s="20" t="s">
        <v>136</v>
      </c>
      <c r="C436" s="22" t="s">
        <v>1130</v>
      </c>
    </row>
    <row r="437" spans="1:3">
      <c r="A437" s="20" t="s">
        <v>603</v>
      </c>
      <c r="B437" s="20" t="s">
        <v>136</v>
      </c>
      <c r="C437" s="22" t="s">
        <v>1130</v>
      </c>
    </row>
    <row r="438" spans="1:3">
      <c r="A438" s="20" t="s">
        <v>604</v>
      </c>
      <c r="B438" s="20" t="s">
        <v>136</v>
      </c>
      <c r="C438" s="22" t="s">
        <v>1130</v>
      </c>
    </row>
    <row r="439" spans="1:3">
      <c r="A439" s="20" t="s">
        <v>605</v>
      </c>
      <c r="B439" s="20" t="s">
        <v>136</v>
      </c>
      <c r="C439" s="22" t="s">
        <v>1130</v>
      </c>
    </row>
    <row r="440" spans="1:3">
      <c r="A440" s="20" t="s">
        <v>606</v>
      </c>
      <c r="B440" s="20" t="s">
        <v>136</v>
      </c>
      <c r="C440" s="22" t="s">
        <v>1130</v>
      </c>
    </row>
    <row r="441" spans="1:3">
      <c r="A441" s="20" t="s">
        <v>607</v>
      </c>
      <c r="B441" s="20" t="s">
        <v>136</v>
      </c>
      <c r="C441" s="22" t="s">
        <v>1130</v>
      </c>
    </row>
    <row r="442" spans="1:3">
      <c r="A442" s="20" t="s">
        <v>608</v>
      </c>
      <c r="B442" s="20" t="s">
        <v>136</v>
      </c>
      <c r="C442" s="22" t="s">
        <v>1130</v>
      </c>
    </row>
    <row r="443" spans="1:3">
      <c r="A443" s="20" t="s">
        <v>609</v>
      </c>
      <c r="B443" s="20" t="s">
        <v>136</v>
      </c>
      <c r="C443" s="22" t="s">
        <v>1130</v>
      </c>
    </row>
    <row r="444" spans="1:3">
      <c r="A444" s="20" t="s">
        <v>610</v>
      </c>
      <c r="B444" s="20" t="s">
        <v>136</v>
      </c>
      <c r="C444" s="22" t="s">
        <v>1130</v>
      </c>
    </row>
    <row r="445" spans="1:3">
      <c r="A445" s="20" t="s">
        <v>611</v>
      </c>
      <c r="B445" s="20" t="s">
        <v>137</v>
      </c>
      <c r="C445" s="22" t="s">
        <v>1131</v>
      </c>
    </row>
    <row r="446" spans="1:3">
      <c r="A446" s="20" t="s">
        <v>612</v>
      </c>
      <c r="B446" s="20" t="s">
        <v>137</v>
      </c>
      <c r="C446" s="22" t="s">
        <v>1131</v>
      </c>
    </row>
    <row r="447" spans="1:3">
      <c r="A447" s="20" t="s">
        <v>613</v>
      </c>
      <c r="B447" s="20" t="s">
        <v>137</v>
      </c>
      <c r="C447" s="22" t="s">
        <v>1131</v>
      </c>
    </row>
    <row r="448" spans="1:3">
      <c r="A448" s="20" t="s">
        <v>340</v>
      </c>
      <c r="B448" s="20" t="s">
        <v>137</v>
      </c>
      <c r="C448" s="22" t="s">
        <v>1131</v>
      </c>
    </row>
    <row r="449" spans="1:3">
      <c r="A449" s="20" t="s">
        <v>614</v>
      </c>
      <c r="B449" s="20" t="s">
        <v>137</v>
      </c>
      <c r="C449" s="22" t="s">
        <v>1131</v>
      </c>
    </row>
    <row r="450" spans="1:3">
      <c r="A450" s="20" t="s">
        <v>615</v>
      </c>
      <c r="B450" s="20" t="s">
        <v>137</v>
      </c>
      <c r="C450" s="22" t="s">
        <v>1131</v>
      </c>
    </row>
    <row r="451" spans="1:3">
      <c r="A451" s="20" t="s">
        <v>616</v>
      </c>
      <c r="B451" s="20" t="s">
        <v>137</v>
      </c>
      <c r="C451" s="22" t="s">
        <v>1131</v>
      </c>
    </row>
    <row r="452" spans="1:3">
      <c r="A452" s="20" t="s">
        <v>617</v>
      </c>
      <c r="B452" s="20" t="s">
        <v>137</v>
      </c>
      <c r="C452" s="22" t="s">
        <v>1131</v>
      </c>
    </row>
    <row r="453" spans="1:3">
      <c r="A453" s="20" t="s">
        <v>618</v>
      </c>
      <c r="B453" s="20" t="s">
        <v>137</v>
      </c>
      <c r="C453" s="22" t="s">
        <v>1131</v>
      </c>
    </row>
    <row r="454" spans="1:3">
      <c r="A454" s="20" t="s">
        <v>619</v>
      </c>
      <c r="B454" s="20" t="s">
        <v>137</v>
      </c>
      <c r="C454" s="22" t="s">
        <v>1131</v>
      </c>
    </row>
    <row r="455" spans="1:3">
      <c r="A455" s="20" t="s">
        <v>620</v>
      </c>
      <c r="B455" s="20" t="s">
        <v>137</v>
      </c>
      <c r="C455" s="22" t="s">
        <v>1131</v>
      </c>
    </row>
    <row r="456" spans="1:3">
      <c r="A456" s="20" t="s">
        <v>341</v>
      </c>
      <c r="B456" s="20" t="s">
        <v>137</v>
      </c>
      <c r="C456" s="22" t="s">
        <v>1131</v>
      </c>
    </row>
    <row r="457" spans="1:3">
      <c r="A457" s="20" t="s">
        <v>621</v>
      </c>
      <c r="B457" s="20" t="s">
        <v>137</v>
      </c>
      <c r="C457" s="22" t="s">
        <v>1131</v>
      </c>
    </row>
    <row r="458" spans="1:3">
      <c r="A458" s="20" t="s">
        <v>622</v>
      </c>
      <c r="B458" s="20" t="s">
        <v>137</v>
      </c>
      <c r="C458" s="22" t="s">
        <v>1131</v>
      </c>
    </row>
    <row r="459" spans="1:3">
      <c r="A459" s="20" t="s">
        <v>623</v>
      </c>
      <c r="B459" s="20" t="s">
        <v>137</v>
      </c>
      <c r="C459" s="22" t="s">
        <v>1131</v>
      </c>
    </row>
    <row r="460" spans="1:3">
      <c r="A460" s="20" t="s">
        <v>624</v>
      </c>
      <c r="B460" s="20" t="s">
        <v>137</v>
      </c>
      <c r="C460" s="22" t="s">
        <v>1131</v>
      </c>
    </row>
    <row r="461" spans="1:3">
      <c r="A461" s="20" t="s">
        <v>625</v>
      </c>
      <c r="B461" s="20" t="s">
        <v>137</v>
      </c>
      <c r="C461" s="22" t="s">
        <v>1131</v>
      </c>
    </row>
    <row r="462" spans="1:3">
      <c r="A462" s="20" t="s">
        <v>626</v>
      </c>
      <c r="B462" s="20" t="s">
        <v>137</v>
      </c>
      <c r="C462" s="22" t="s">
        <v>1131</v>
      </c>
    </row>
    <row r="463" spans="1:3">
      <c r="A463" s="20" t="s">
        <v>627</v>
      </c>
      <c r="B463" s="20" t="s">
        <v>137</v>
      </c>
      <c r="C463" s="22" t="s">
        <v>1131</v>
      </c>
    </row>
    <row r="464" spans="1:3">
      <c r="A464" s="20" t="s">
        <v>628</v>
      </c>
      <c r="B464" s="20" t="s">
        <v>137</v>
      </c>
      <c r="C464" s="22" t="s">
        <v>1131</v>
      </c>
    </row>
    <row r="465" spans="1:3">
      <c r="A465" s="20" t="s">
        <v>629</v>
      </c>
      <c r="B465" s="20" t="s">
        <v>138</v>
      </c>
      <c r="C465" s="22" t="s">
        <v>1132</v>
      </c>
    </row>
    <row r="466" spans="1:3">
      <c r="A466" s="20" t="s">
        <v>630</v>
      </c>
      <c r="B466" s="20" t="s">
        <v>138</v>
      </c>
      <c r="C466" s="22" t="s">
        <v>1132</v>
      </c>
    </row>
    <row r="467" spans="1:3">
      <c r="A467" s="20" t="s">
        <v>631</v>
      </c>
      <c r="B467" s="20" t="s">
        <v>138</v>
      </c>
      <c r="C467" s="22" t="s">
        <v>1132</v>
      </c>
    </row>
    <row r="468" spans="1:3">
      <c r="A468" s="20" t="s">
        <v>632</v>
      </c>
      <c r="B468" s="20" t="s">
        <v>138</v>
      </c>
      <c r="C468" s="22" t="s">
        <v>1132</v>
      </c>
    </row>
    <row r="469" spans="1:3">
      <c r="A469" s="20" t="s">
        <v>633</v>
      </c>
      <c r="B469" s="20" t="s">
        <v>138</v>
      </c>
      <c r="C469" s="22" t="s">
        <v>1132</v>
      </c>
    </row>
    <row r="470" spans="1:3">
      <c r="A470" s="20" t="s">
        <v>634</v>
      </c>
      <c r="B470" s="20" t="s">
        <v>138</v>
      </c>
      <c r="C470" s="22" t="s">
        <v>1132</v>
      </c>
    </row>
    <row r="471" spans="1:3">
      <c r="A471" s="20" t="s">
        <v>635</v>
      </c>
      <c r="B471" s="20" t="s">
        <v>138</v>
      </c>
      <c r="C471" s="22" t="s">
        <v>1132</v>
      </c>
    </row>
    <row r="472" spans="1:3">
      <c r="A472" s="20" t="s">
        <v>636</v>
      </c>
      <c r="B472" s="20" t="s">
        <v>138</v>
      </c>
      <c r="C472" s="22" t="s">
        <v>1132</v>
      </c>
    </row>
    <row r="473" spans="1:3">
      <c r="A473" s="20" t="s">
        <v>637</v>
      </c>
      <c r="B473" s="20" t="s">
        <v>138</v>
      </c>
      <c r="C473" s="22" t="s">
        <v>1132</v>
      </c>
    </row>
    <row r="474" spans="1:3">
      <c r="A474" s="20" t="s">
        <v>638</v>
      </c>
      <c r="B474" s="20" t="s">
        <v>138</v>
      </c>
      <c r="C474" s="22" t="s">
        <v>1132</v>
      </c>
    </row>
    <row r="475" spans="1:3">
      <c r="A475" s="20" t="s">
        <v>639</v>
      </c>
      <c r="B475" s="20" t="s">
        <v>139</v>
      </c>
      <c r="C475" s="22" t="s">
        <v>1133</v>
      </c>
    </row>
    <row r="476" spans="1:3">
      <c r="A476" s="20" t="s">
        <v>640</v>
      </c>
      <c r="B476" s="20" t="s">
        <v>139</v>
      </c>
      <c r="C476" s="22" t="s">
        <v>1133</v>
      </c>
    </row>
    <row r="477" spans="1:3">
      <c r="A477" s="20" t="s">
        <v>641</v>
      </c>
      <c r="B477" s="20" t="s">
        <v>139</v>
      </c>
      <c r="C477" s="22" t="s">
        <v>1133</v>
      </c>
    </row>
    <row r="478" spans="1:3">
      <c r="A478" s="20" t="s">
        <v>642</v>
      </c>
      <c r="B478" s="20" t="s">
        <v>139</v>
      </c>
      <c r="C478" s="22" t="s">
        <v>1133</v>
      </c>
    </row>
    <row r="479" spans="1:3">
      <c r="A479" s="20" t="s">
        <v>643</v>
      </c>
      <c r="B479" s="20" t="s">
        <v>139</v>
      </c>
      <c r="C479" s="22" t="s">
        <v>1133</v>
      </c>
    </row>
    <row r="480" spans="1:3">
      <c r="A480" s="20" t="s">
        <v>644</v>
      </c>
      <c r="B480" s="20" t="s">
        <v>139</v>
      </c>
      <c r="C480" s="22" t="s">
        <v>1133</v>
      </c>
    </row>
    <row r="481" spans="1:3">
      <c r="A481" s="20" t="s">
        <v>645</v>
      </c>
      <c r="B481" s="20" t="s">
        <v>139</v>
      </c>
      <c r="C481" s="22" t="s">
        <v>1133</v>
      </c>
    </row>
    <row r="482" spans="1:3">
      <c r="A482" s="20" t="s">
        <v>646</v>
      </c>
      <c r="B482" s="20" t="s">
        <v>139</v>
      </c>
      <c r="C482" s="22" t="s">
        <v>1133</v>
      </c>
    </row>
    <row r="483" spans="1:3">
      <c r="A483" s="20" t="s">
        <v>647</v>
      </c>
      <c r="B483" s="20" t="s">
        <v>139</v>
      </c>
      <c r="C483" s="22" t="s">
        <v>1133</v>
      </c>
    </row>
    <row r="484" spans="1:3">
      <c r="A484" s="20" t="s">
        <v>648</v>
      </c>
      <c r="B484" s="20" t="s">
        <v>139</v>
      </c>
      <c r="C484" s="22" t="s">
        <v>1133</v>
      </c>
    </row>
    <row r="485" spans="1:3">
      <c r="A485" s="20" t="s">
        <v>649</v>
      </c>
      <c r="B485" s="20" t="s">
        <v>139</v>
      </c>
      <c r="C485" s="22" t="s">
        <v>1133</v>
      </c>
    </row>
    <row r="486" spans="1:3">
      <c r="A486" s="20" t="s">
        <v>650</v>
      </c>
      <c r="B486" s="20" t="s">
        <v>139</v>
      </c>
      <c r="C486" s="22" t="s">
        <v>1133</v>
      </c>
    </row>
    <row r="487" spans="1:3">
      <c r="A487" s="20" t="s">
        <v>651</v>
      </c>
      <c r="B487" s="20" t="s">
        <v>139</v>
      </c>
      <c r="C487" s="22" t="s">
        <v>1133</v>
      </c>
    </row>
    <row r="488" spans="1:3">
      <c r="A488" s="20" t="s">
        <v>652</v>
      </c>
      <c r="B488" s="20" t="s">
        <v>139</v>
      </c>
      <c r="C488" s="22" t="s">
        <v>1133</v>
      </c>
    </row>
    <row r="489" spans="1:3">
      <c r="A489" s="20" t="s">
        <v>653</v>
      </c>
      <c r="B489" s="20" t="s">
        <v>139</v>
      </c>
      <c r="C489" s="22" t="s">
        <v>1133</v>
      </c>
    </row>
    <row r="490" spans="1:3">
      <c r="A490" s="20" t="s">
        <v>654</v>
      </c>
      <c r="B490" s="20" t="s">
        <v>139</v>
      </c>
      <c r="C490" s="22" t="s">
        <v>1133</v>
      </c>
    </row>
    <row r="491" spans="1:3">
      <c r="A491" s="20" t="s">
        <v>655</v>
      </c>
      <c r="B491" s="20" t="s">
        <v>139</v>
      </c>
      <c r="C491" s="22" t="s">
        <v>1133</v>
      </c>
    </row>
    <row r="492" spans="1:3">
      <c r="A492" s="20" t="s">
        <v>656</v>
      </c>
      <c r="B492" s="20" t="s">
        <v>139</v>
      </c>
      <c r="C492" s="22" t="s">
        <v>1133</v>
      </c>
    </row>
    <row r="493" spans="1:3">
      <c r="A493" s="20" t="s">
        <v>657</v>
      </c>
      <c r="B493" s="20" t="s">
        <v>139</v>
      </c>
      <c r="C493" s="22" t="s">
        <v>1133</v>
      </c>
    </row>
    <row r="494" spans="1:3">
      <c r="A494" s="20" t="s">
        <v>658</v>
      </c>
      <c r="B494" s="20" t="s">
        <v>139</v>
      </c>
      <c r="C494" s="22" t="s">
        <v>1133</v>
      </c>
    </row>
    <row r="495" spans="1:3">
      <c r="A495" s="20" t="s">
        <v>659</v>
      </c>
      <c r="B495" s="20" t="s">
        <v>139</v>
      </c>
      <c r="C495" s="22" t="s">
        <v>1133</v>
      </c>
    </row>
    <row r="496" spans="1:3">
      <c r="A496" s="20" t="s">
        <v>660</v>
      </c>
      <c r="B496" s="20" t="s">
        <v>139</v>
      </c>
      <c r="C496" s="22" t="s">
        <v>1133</v>
      </c>
    </row>
    <row r="497" spans="1:3">
      <c r="A497" s="20" t="s">
        <v>661</v>
      </c>
      <c r="B497" s="20" t="s">
        <v>139</v>
      </c>
      <c r="C497" s="22" t="s">
        <v>1133</v>
      </c>
    </row>
    <row r="498" spans="1:3">
      <c r="A498" s="20" t="s">
        <v>662</v>
      </c>
      <c r="B498" s="20" t="s">
        <v>139</v>
      </c>
      <c r="C498" s="22" t="s">
        <v>1133</v>
      </c>
    </row>
    <row r="499" spans="1:3">
      <c r="A499" s="20" t="s">
        <v>663</v>
      </c>
      <c r="B499" s="20" t="s">
        <v>139</v>
      </c>
      <c r="C499" s="22" t="s">
        <v>1133</v>
      </c>
    </row>
    <row r="500" spans="1:3">
      <c r="A500" s="20" t="s">
        <v>664</v>
      </c>
      <c r="B500" s="20" t="s">
        <v>139</v>
      </c>
      <c r="C500" s="22" t="s">
        <v>1133</v>
      </c>
    </row>
    <row r="501" spans="1:3">
      <c r="A501" s="20" t="s">
        <v>665</v>
      </c>
      <c r="B501" s="20" t="s">
        <v>139</v>
      </c>
      <c r="C501" s="22" t="s">
        <v>1133</v>
      </c>
    </row>
    <row r="502" spans="1:3">
      <c r="A502" s="20" t="s">
        <v>666</v>
      </c>
      <c r="B502" s="20" t="s">
        <v>139</v>
      </c>
      <c r="C502" s="22" t="s">
        <v>1133</v>
      </c>
    </row>
    <row r="503" spans="1:3">
      <c r="A503" s="20" t="s">
        <v>667</v>
      </c>
      <c r="B503" s="20" t="s">
        <v>140</v>
      </c>
      <c r="C503" s="22" t="s">
        <v>1134</v>
      </c>
    </row>
    <row r="504" spans="1:3">
      <c r="A504" s="20" t="s">
        <v>668</v>
      </c>
      <c r="B504" s="20" t="s">
        <v>140</v>
      </c>
      <c r="C504" s="22" t="s">
        <v>1134</v>
      </c>
    </row>
    <row r="505" spans="1:3">
      <c r="A505" s="20" t="s">
        <v>669</v>
      </c>
      <c r="B505" s="20" t="s">
        <v>140</v>
      </c>
      <c r="C505" s="22" t="s">
        <v>1134</v>
      </c>
    </row>
    <row r="506" spans="1:3">
      <c r="A506" s="20" t="s">
        <v>670</v>
      </c>
      <c r="B506" s="20" t="s">
        <v>140</v>
      </c>
      <c r="C506" s="22" t="s">
        <v>1134</v>
      </c>
    </row>
    <row r="507" spans="1:3">
      <c r="A507" s="20" t="s">
        <v>671</v>
      </c>
      <c r="B507" s="20" t="s">
        <v>140</v>
      </c>
      <c r="C507" s="22" t="s">
        <v>1134</v>
      </c>
    </row>
    <row r="508" spans="1:3">
      <c r="A508" s="20" t="s">
        <v>672</v>
      </c>
      <c r="B508" s="20" t="s">
        <v>140</v>
      </c>
      <c r="C508" s="22" t="s">
        <v>1134</v>
      </c>
    </row>
    <row r="509" spans="1:3">
      <c r="A509" s="20" t="s">
        <v>673</v>
      </c>
      <c r="B509" s="20" t="s">
        <v>140</v>
      </c>
      <c r="C509" s="22" t="s">
        <v>1134</v>
      </c>
    </row>
    <row r="510" spans="1:3">
      <c r="A510" s="20" t="s">
        <v>674</v>
      </c>
      <c r="B510" s="20" t="s">
        <v>140</v>
      </c>
      <c r="C510" s="22" t="s">
        <v>1134</v>
      </c>
    </row>
    <row r="511" spans="1:3">
      <c r="A511" s="20" t="s">
        <v>675</v>
      </c>
      <c r="B511" s="20" t="s">
        <v>140</v>
      </c>
      <c r="C511" s="22" t="s">
        <v>1134</v>
      </c>
    </row>
    <row r="512" spans="1:3">
      <c r="A512" s="20" t="s">
        <v>676</v>
      </c>
      <c r="B512" s="20" t="s">
        <v>140</v>
      </c>
      <c r="C512" s="22" t="s">
        <v>1134</v>
      </c>
    </row>
    <row r="513" spans="1:3">
      <c r="A513" s="20" t="s">
        <v>677</v>
      </c>
      <c r="B513" s="20" t="s">
        <v>140</v>
      </c>
      <c r="C513" s="22" t="s">
        <v>1134</v>
      </c>
    </row>
    <row r="514" spans="1:3">
      <c r="A514" s="20" t="s">
        <v>678</v>
      </c>
      <c r="B514" s="20" t="s">
        <v>140</v>
      </c>
      <c r="C514" s="22" t="s">
        <v>1134</v>
      </c>
    </row>
    <row r="515" spans="1:3">
      <c r="A515" s="20" t="s">
        <v>679</v>
      </c>
      <c r="B515" s="20" t="s">
        <v>140</v>
      </c>
      <c r="C515" s="22" t="s">
        <v>1134</v>
      </c>
    </row>
    <row r="516" spans="1:3">
      <c r="A516" s="20" t="s">
        <v>680</v>
      </c>
      <c r="B516" s="20" t="s">
        <v>140</v>
      </c>
      <c r="C516" s="22" t="s">
        <v>1134</v>
      </c>
    </row>
    <row r="517" spans="1:3">
      <c r="A517" s="20" t="s">
        <v>681</v>
      </c>
      <c r="B517" s="20" t="s">
        <v>140</v>
      </c>
      <c r="C517" s="22" t="s">
        <v>1134</v>
      </c>
    </row>
    <row r="518" spans="1:3">
      <c r="A518" s="20" t="s">
        <v>682</v>
      </c>
      <c r="B518" s="20" t="s">
        <v>140</v>
      </c>
      <c r="C518" s="22" t="s">
        <v>1134</v>
      </c>
    </row>
    <row r="519" spans="1:3">
      <c r="A519" s="20" t="s">
        <v>683</v>
      </c>
      <c r="B519" s="20" t="s">
        <v>140</v>
      </c>
      <c r="C519" s="22" t="s">
        <v>1134</v>
      </c>
    </row>
    <row r="520" spans="1:3">
      <c r="A520" s="20" t="s">
        <v>684</v>
      </c>
      <c r="B520" s="20" t="s">
        <v>140</v>
      </c>
      <c r="C520" s="22" t="s">
        <v>1134</v>
      </c>
    </row>
    <row r="521" spans="1:3">
      <c r="A521" s="20" t="s">
        <v>685</v>
      </c>
      <c r="B521" s="20" t="s">
        <v>140</v>
      </c>
      <c r="C521" s="22" t="s">
        <v>1134</v>
      </c>
    </row>
    <row r="522" spans="1:3">
      <c r="A522" s="20" t="s">
        <v>686</v>
      </c>
      <c r="B522" s="20" t="s">
        <v>140</v>
      </c>
      <c r="C522" s="22" t="s">
        <v>1134</v>
      </c>
    </row>
    <row r="523" spans="1:3">
      <c r="A523" s="20" t="s">
        <v>687</v>
      </c>
      <c r="B523" s="20" t="s">
        <v>140</v>
      </c>
      <c r="C523" s="22" t="s">
        <v>1134</v>
      </c>
    </row>
    <row r="524" spans="1:3">
      <c r="A524" s="20" t="s">
        <v>688</v>
      </c>
      <c r="B524" s="20" t="s">
        <v>140</v>
      </c>
      <c r="C524" s="22" t="s">
        <v>1134</v>
      </c>
    </row>
    <row r="525" spans="1:3">
      <c r="A525" s="20" t="s">
        <v>689</v>
      </c>
      <c r="B525" s="20" t="s">
        <v>140</v>
      </c>
      <c r="C525" s="22" t="s">
        <v>1134</v>
      </c>
    </row>
    <row r="526" spans="1:3">
      <c r="A526" s="20" t="s">
        <v>690</v>
      </c>
      <c r="B526" s="20" t="s">
        <v>140</v>
      </c>
      <c r="C526" s="22" t="s">
        <v>1134</v>
      </c>
    </row>
    <row r="527" spans="1:3">
      <c r="A527" s="20" t="s">
        <v>691</v>
      </c>
      <c r="B527" s="20" t="s">
        <v>140</v>
      </c>
      <c r="C527" s="22" t="s">
        <v>1134</v>
      </c>
    </row>
    <row r="528" spans="1:3">
      <c r="A528" s="20" t="s">
        <v>692</v>
      </c>
      <c r="B528" s="20" t="s">
        <v>140</v>
      </c>
      <c r="C528" s="22" t="s">
        <v>1134</v>
      </c>
    </row>
    <row r="529" spans="1:3">
      <c r="A529" s="20" t="s">
        <v>693</v>
      </c>
      <c r="B529" s="20" t="s">
        <v>140</v>
      </c>
      <c r="C529" s="22" t="s">
        <v>1134</v>
      </c>
    </row>
    <row r="530" spans="1:3">
      <c r="A530" s="20" t="s">
        <v>694</v>
      </c>
      <c r="B530" s="20" t="s">
        <v>140</v>
      </c>
      <c r="C530" s="22" t="s">
        <v>1134</v>
      </c>
    </row>
    <row r="531" spans="1:3">
      <c r="A531" s="20" t="s">
        <v>695</v>
      </c>
      <c r="B531" s="20" t="s">
        <v>140</v>
      </c>
      <c r="C531" s="22" t="s">
        <v>1134</v>
      </c>
    </row>
    <row r="532" spans="1:3">
      <c r="A532" s="20" t="s">
        <v>696</v>
      </c>
      <c r="B532" s="20" t="s">
        <v>140</v>
      </c>
      <c r="C532" s="22" t="s">
        <v>1134</v>
      </c>
    </row>
    <row r="533" spans="1:3">
      <c r="A533" s="20" t="s">
        <v>697</v>
      </c>
      <c r="B533" s="20" t="s">
        <v>140</v>
      </c>
      <c r="C533" s="22" t="s">
        <v>1134</v>
      </c>
    </row>
    <row r="534" spans="1:3">
      <c r="A534" s="20" t="s">
        <v>698</v>
      </c>
      <c r="B534" s="20" t="s">
        <v>140</v>
      </c>
      <c r="C534" s="22" t="s">
        <v>1134</v>
      </c>
    </row>
    <row r="535" spans="1:3">
      <c r="A535" s="20" t="s">
        <v>699</v>
      </c>
      <c r="B535" s="20" t="s">
        <v>140</v>
      </c>
      <c r="C535" s="22" t="s">
        <v>1134</v>
      </c>
    </row>
    <row r="536" spans="1:3">
      <c r="A536" s="20" t="s">
        <v>700</v>
      </c>
      <c r="B536" s="20" t="s">
        <v>140</v>
      </c>
      <c r="C536" s="22" t="s">
        <v>1134</v>
      </c>
    </row>
    <row r="537" spans="1:3">
      <c r="A537" s="20" t="s">
        <v>701</v>
      </c>
      <c r="B537" s="20" t="s">
        <v>140</v>
      </c>
      <c r="C537" s="22" t="s">
        <v>1134</v>
      </c>
    </row>
    <row r="538" spans="1:3">
      <c r="A538" s="20" t="s">
        <v>702</v>
      </c>
      <c r="B538" s="20" t="s">
        <v>140</v>
      </c>
      <c r="C538" s="22" t="s">
        <v>1134</v>
      </c>
    </row>
    <row r="539" spans="1:3">
      <c r="A539" s="20" t="s">
        <v>703</v>
      </c>
      <c r="B539" s="20" t="s">
        <v>140</v>
      </c>
      <c r="C539" s="22" t="s">
        <v>1134</v>
      </c>
    </row>
    <row r="540" spans="1:3">
      <c r="A540" s="20" t="s">
        <v>704</v>
      </c>
      <c r="B540" s="20" t="s">
        <v>140</v>
      </c>
      <c r="C540" s="22" t="s">
        <v>1134</v>
      </c>
    </row>
    <row r="541" spans="1:3">
      <c r="A541" s="20" t="s">
        <v>705</v>
      </c>
      <c r="B541" s="20" t="s">
        <v>140</v>
      </c>
      <c r="C541" s="22" t="s">
        <v>1134</v>
      </c>
    </row>
    <row r="542" spans="1:3">
      <c r="A542" s="20" t="s">
        <v>706</v>
      </c>
      <c r="B542" s="20" t="s">
        <v>140</v>
      </c>
      <c r="C542" s="22" t="s">
        <v>1134</v>
      </c>
    </row>
    <row r="543" spans="1:3">
      <c r="A543" s="20" t="s">
        <v>707</v>
      </c>
      <c r="B543" s="20" t="s">
        <v>140</v>
      </c>
      <c r="C543" s="22" t="s">
        <v>1134</v>
      </c>
    </row>
    <row r="544" spans="1:3">
      <c r="A544" s="20" t="s">
        <v>708</v>
      </c>
      <c r="B544" s="20" t="s">
        <v>140</v>
      </c>
      <c r="C544" s="22" t="s">
        <v>1134</v>
      </c>
    </row>
    <row r="545" spans="1:3">
      <c r="A545" s="20" t="s">
        <v>709</v>
      </c>
      <c r="B545" s="20" t="s">
        <v>140</v>
      </c>
      <c r="C545" s="22" t="s">
        <v>1134</v>
      </c>
    </row>
    <row r="546" spans="1:3">
      <c r="A546" s="20" t="s">
        <v>710</v>
      </c>
      <c r="B546" s="20" t="s">
        <v>140</v>
      </c>
      <c r="C546" s="22" t="s">
        <v>1134</v>
      </c>
    </row>
    <row r="547" spans="1:3">
      <c r="A547" s="20" t="s">
        <v>711</v>
      </c>
      <c r="B547" s="20" t="s">
        <v>140</v>
      </c>
      <c r="C547" s="22" t="s">
        <v>1134</v>
      </c>
    </row>
    <row r="548" spans="1:3">
      <c r="A548" s="20" t="s">
        <v>712</v>
      </c>
      <c r="B548" s="20" t="s">
        <v>140</v>
      </c>
      <c r="C548" s="22" t="s">
        <v>1134</v>
      </c>
    </row>
    <row r="549" spans="1:3">
      <c r="A549" s="20" t="s">
        <v>713</v>
      </c>
      <c r="B549" s="20" t="s">
        <v>140</v>
      </c>
      <c r="C549" s="22" t="s">
        <v>1134</v>
      </c>
    </row>
    <row r="550" spans="1:3">
      <c r="A550" s="20" t="s">
        <v>714</v>
      </c>
      <c r="B550" s="20" t="s">
        <v>140</v>
      </c>
      <c r="C550" s="22" t="s">
        <v>1134</v>
      </c>
    </row>
    <row r="551" spans="1:3">
      <c r="A551" s="20" t="s">
        <v>715</v>
      </c>
      <c r="B551" s="20" t="s">
        <v>140</v>
      </c>
      <c r="C551" s="22" t="s">
        <v>1134</v>
      </c>
    </row>
    <row r="552" spans="1:3">
      <c r="A552" s="20" t="s">
        <v>716</v>
      </c>
      <c r="B552" s="20" t="s">
        <v>140</v>
      </c>
      <c r="C552" s="22" t="s">
        <v>1134</v>
      </c>
    </row>
    <row r="553" spans="1:3">
      <c r="A553" s="20" t="s">
        <v>717</v>
      </c>
      <c r="B553" s="20" t="s">
        <v>140</v>
      </c>
      <c r="C553" s="22" t="s">
        <v>1134</v>
      </c>
    </row>
    <row r="554" spans="1:3">
      <c r="A554" s="20" t="s">
        <v>718</v>
      </c>
      <c r="B554" s="20" t="s">
        <v>140</v>
      </c>
      <c r="C554" s="22" t="s">
        <v>1134</v>
      </c>
    </row>
    <row r="555" spans="1:3">
      <c r="A555" s="20" t="s">
        <v>719</v>
      </c>
      <c r="B555" s="20" t="s">
        <v>140</v>
      </c>
      <c r="C555" s="22" t="s">
        <v>1134</v>
      </c>
    </row>
    <row r="556" spans="1:3">
      <c r="A556" s="20" t="s">
        <v>720</v>
      </c>
      <c r="B556" s="20" t="s">
        <v>140</v>
      </c>
      <c r="C556" s="22" t="s">
        <v>1134</v>
      </c>
    </row>
    <row r="557" spans="1:3">
      <c r="A557" s="20" t="s">
        <v>721</v>
      </c>
      <c r="B557" s="20" t="s">
        <v>140</v>
      </c>
      <c r="C557" s="22" t="s">
        <v>1134</v>
      </c>
    </row>
    <row r="558" spans="1:3">
      <c r="A558" s="20" t="s">
        <v>722</v>
      </c>
      <c r="B558" s="20" t="s">
        <v>140</v>
      </c>
      <c r="C558" s="22" t="s">
        <v>1134</v>
      </c>
    </row>
    <row r="559" spans="1:3">
      <c r="A559" s="20" t="s">
        <v>723</v>
      </c>
      <c r="B559" s="20" t="s">
        <v>140</v>
      </c>
      <c r="C559" s="22" t="s">
        <v>1134</v>
      </c>
    </row>
    <row r="560" spans="1:3">
      <c r="A560" s="20" t="s">
        <v>724</v>
      </c>
      <c r="B560" s="20" t="s">
        <v>140</v>
      </c>
      <c r="C560" s="22" t="s">
        <v>1134</v>
      </c>
    </row>
    <row r="561" spans="1:3">
      <c r="A561" s="20" t="s">
        <v>725</v>
      </c>
      <c r="B561" s="20" t="s">
        <v>141</v>
      </c>
      <c r="C561" s="22" t="s">
        <v>1135</v>
      </c>
    </row>
    <row r="562" spans="1:3">
      <c r="A562" s="20" t="s">
        <v>726</v>
      </c>
      <c r="B562" s="20" t="s">
        <v>141</v>
      </c>
      <c r="C562" s="22" t="s">
        <v>1135</v>
      </c>
    </row>
    <row r="563" spans="1:3">
      <c r="A563" s="20" t="s">
        <v>727</v>
      </c>
      <c r="B563" s="20" t="s">
        <v>141</v>
      </c>
      <c r="C563" s="22" t="s">
        <v>1135</v>
      </c>
    </row>
    <row r="564" spans="1:3">
      <c r="A564" s="20" t="s">
        <v>728</v>
      </c>
      <c r="B564" s="20" t="s">
        <v>141</v>
      </c>
      <c r="C564" s="22" t="s">
        <v>1135</v>
      </c>
    </row>
    <row r="565" spans="1:3">
      <c r="A565" s="20" t="s">
        <v>729</v>
      </c>
      <c r="B565" s="20" t="s">
        <v>141</v>
      </c>
      <c r="C565" s="22" t="s">
        <v>1135</v>
      </c>
    </row>
    <row r="566" spans="1:3">
      <c r="A566" s="20" t="s">
        <v>730</v>
      </c>
      <c r="B566" s="20" t="s">
        <v>141</v>
      </c>
      <c r="C566" s="22" t="s">
        <v>1135</v>
      </c>
    </row>
    <row r="567" spans="1:3">
      <c r="A567" s="20" t="s">
        <v>731</v>
      </c>
      <c r="B567" s="20" t="s">
        <v>141</v>
      </c>
      <c r="C567" s="22" t="s">
        <v>1135</v>
      </c>
    </row>
    <row r="568" spans="1:3">
      <c r="A568" s="20" t="s">
        <v>732</v>
      </c>
      <c r="B568" s="20" t="s">
        <v>141</v>
      </c>
      <c r="C568" s="22" t="s">
        <v>1135</v>
      </c>
    </row>
    <row r="569" spans="1:3">
      <c r="A569" s="20" t="s">
        <v>733</v>
      </c>
      <c r="B569" s="20" t="s">
        <v>141</v>
      </c>
      <c r="C569" s="22" t="s">
        <v>1135</v>
      </c>
    </row>
    <row r="570" spans="1:3">
      <c r="A570" s="20" t="s">
        <v>734</v>
      </c>
      <c r="B570" s="20" t="s">
        <v>141</v>
      </c>
      <c r="C570" s="22" t="s">
        <v>1135</v>
      </c>
    </row>
    <row r="571" spans="1:3">
      <c r="A571" s="20" t="s">
        <v>736</v>
      </c>
      <c r="B571" s="20" t="s">
        <v>142</v>
      </c>
      <c r="C571" s="22" t="s">
        <v>1136</v>
      </c>
    </row>
    <row r="572" spans="1:3">
      <c r="A572" s="20" t="s">
        <v>737</v>
      </c>
      <c r="B572" s="20" t="s">
        <v>142</v>
      </c>
      <c r="C572" s="22" t="s">
        <v>1136</v>
      </c>
    </row>
    <row r="573" spans="1:3">
      <c r="A573" s="20" t="s">
        <v>738</v>
      </c>
      <c r="B573" s="20" t="s">
        <v>142</v>
      </c>
      <c r="C573" s="22" t="s">
        <v>1136</v>
      </c>
    </row>
    <row r="574" spans="1:3">
      <c r="A574" s="20" t="s">
        <v>739</v>
      </c>
      <c r="B574" s="20" t="s">
        <v>142</v>
      </c>
      <c r="C574" s="22" t="s">
        <v>1136</v>
      </c>
    </row>
    <row r="575" spans="1:3">
      <c r="A575" s="20" t="s">
        <v>740</v>
      </c>
      <c r="B575" s="20" t="s">
        <v>142</v>
      </c>
      <c r="C575" s="22" t="s">
        <v>1136</v>
      </c>
    </row>
    <row r="576" spans="1:3">
      <c r="A576" s="20" t="s">
        <v>741</v>
      </c>
      <c r="B576" s="20" t="s">
        <v>142</v>
      </c>
      <c r="C576" s="22" t="s">
        <v>1136</v>
      </c>
    </row>
    <row r="577" spans="1:3">
      <c r="A577" s="20" t="s">
        <v>742</v>
      </c>
      <c r="B577" s="20" t="s">
        <v>142</v>
      </c>
      <c r="C577" s="22" t="s">
        <v>1136</v>
      </c>
    </row>
    <row r="578" spans="1:3">
      <c r="A578" s="20" t="s">
        <v>743</v>
      </c>
      <c r="B578" s="20" t="s">
        <v>142</v>
      </c>
      <c r="C578" s="22" t="s">
        <v>1136</v>
      </c>
    </row>
    <row r="579" spans="1:3">
      <c r="A579" s="20" t="s">
        <v>744</v>
      </c>
      <c r="B579" s="20" t="s">
        <v>142</v>
      </c>
      <c r="C579" s="22" t="s">
        <v>1136</v>
      </c>
    </row>
    <row r="580" spans="1:3">
      <c r="A580" s="20" t="s">
        <v>745</v>
      </c>
      <c r="B580" s="20" t="s">
        <v>142</v>
      </c>
      <c r="C580" s="22" t="s">
        <v>1136</v>
      </c>
    </row>
    <row r="581" spans="1:3">
      <c r="A581" s="20" t="s">
        <v>746</v>
      </c>
      <c r="B581" s="20" t="s">
        <v>143</v>
      </c>
      <c r="C581" s="22" t="s">
        <v>1137</v>
      </c>
    </row>
    <row r="582" spans="1:3">
      <c r="A582" s="20" t="s">
        <v>747</v>
      </c>
      <c r="B582" s="20" t="s">
        <v>143</v>
      </c>
      <c r="C582" s="22" t="s">
        <v>1137</v>
      </c>
    </row>
    <row r="583" spans="1:3">
      <c r="A583" s="20" t="s">
        <v>748</v>
      </c>
      <c r="B583" s="20" t="s">
        <v>143</v>
      </c>
      <c r="C583" s="22" t="s">
        <v>1137</v>
      </c>
    </row>
    <row r="584" spans="1:3">
      <c r="A584" s="20" t="s">
        <v>749</v>
      </c>
      <c r="B584" s="20" t="s">
        <v>143</v>
      </c>
      <c r="C584" s="22" t="s">
        <v>1137</v>
      </c>
    </row>
    <row r="585" spans="1:3">
      <c r="A585" s="20" t="s">
        <v>750</v>
      </c>
      <c r="B585" s="20" t="s">
        <v>143</v>
      </c>
      <c r="C585" s="22" t="s">
        <v>1137</v>
      </c>
    </row>
    <row r="586" spans="1:3">
      <c r="A586" s="20" t="s">
        <v>751</v>
      </c>
      <c r="B586" s="20" t="s">
        <v>143</v>
      </c>
      <c r="C586" s="22" t="s">
        <v>1137</v>
      </c>
    </row>
    <row r="587" spans="1:3">
      <c r="A587" s="20" t="s">
        <v>752</v>
      </c>
      <c r="B587" s="20" t="s">
        <v>143</v>
      </c>
      <c r="C587" s="22" t="s">
        <v>1137</v>
      </c>
    </row>
    <row r="588" spans="1:3">
      <c r="A588" s="20" t="s">
        <v>753</v>
      </c>
      <c r="B588" s="20" t="s">
        <v>143</v>
      </c>
      <c r="C588" s="22" t="s">
        <v>1137</v>
      </c>
    </row>
    <row r="589" spans="1:3">
      <c r="A589" s="20" t="s">
        <v>754</v>
      </c>
      <c r="B589" s="20" t="s">
        <v>143</v>
      </c>
      <c r="C589" s="22" t="s">
        <v>1137</v>
      </c>
    </row>
    <row r="590" spans="1:3">
      <c r="A590" s="20" t="s">
        <v>755</v>
      </c>
      <c r="B590" s="20" t="s">
        <v>143</v>
      </c>
      <c r="C590" s="22" t="s">
        <v>1137</v>
      </c>
    </row>
    <row r="591" spans="1:3">
      <c r="A591" s="20" t="s">
        <v>756</v>
      </c>
      <c r="B591" s="20" t="s">
        <v>143</v>
      </c>
      <c r="C591" s="22" t="s">
        <v>1137</v>
      </c>
    </row>
    <row r="592" spans="1:3">
      <c r="A592" s="20" t="s">
        <v>757</v>
      </c>
      <c r="B592" s="20" t="s">
        <v>143</v>
      </c>
      <c r="C592" s="22" t="s">
        <v>1137</v>
      </c>
    </row>
    <row r="593" spans="1:3">
      <c r="A593" s="20" t="s">
        <v>758</v>
      </c>
      <c r="B593" s="20" t="s">
        <v>143</v>
      </c>
      <c r="C593" s="22" t="s">
        <v>1137</v>
      </c>
    </row>
    <row r="594" spans="1:3">
      <c r="A594" s="20" t="s">
        <v>759</v>
      </c>
      <c r="B594" s="20" t="s">
        <v>143</v>
      </c>
      <c r="C594" s="22" t="s">
        <v>1137</v>
      </c>
    </row>
    <row r="595" spans="1:3">
      <c r="A595" s="20" t="s">
        <v>760</v>
      </c>
      <c r="B595" s="20" t="s">
        <v>143</v>
      </c>
      <c r="C595" s="22" t="s">
        <v>1137</v>
      </c>
    </row>
    <row r="596" spans="1:3">
      <c r="A596" s="20" t="s">
        <v>761</v>
      </c>
      <c r="B596" s="20" t="s">
        <v>143</v>
      </c>
      <c r="C596" s="22" t="s">
        <v>1137</v>
      </c>
    </row>
    <row r="597" spans="1:3">
      <c r="A597" s="20" t="s">
        <v>762</v>
      </c>
      <c r="B597" s="20" t="s">
        <v>143</v>
      </c>
      <c r="C597" s="22" t="s">
        <v>1137</v>
      </c>
    </row>
    <row r="598" spans="1:3">
      <c r="A598" s="20" t="s">
        <v>763</v>
      </c>
      <c r="B598" s="20" t="s">
        <v>143</v>
      </c>
      <c r="C598" s="22" t="s">
        <v>1137</v>
      </c>
    </row>
    <row r="599" spans="1:3">
      <c r="A599" s="20" t="s">
        <v>764</v>
      </c>
      <c r="B599" s="20" t="s">
        <v>143</v>
      </c>
      <c r="C599" s="22" t="s">
        <v>1137</v>
      </c>
    </row>
    <row r="600" spans="1:3">
      <c r="A600" s="20" t="s">
        <v>765</v>
      </c>
      <c r="B600" s="20" t="s">
        <v>143</v>
      </c>
      <c r="C600" s="22" t="s">
        <v>1137</v>
      </c>
    </row>
    <row r="601" spans="1:3">
      <c r="A601" s="20" t="s">
        <v>766</v>
      </c>
      <c r="B601" s="20" t="s">
        <v>143</v>
      </c>
      <c r="C601" s="22" t="s">
        <v>1137</v>
      </c>
    </row>
    <row r="602" spans="1:3">
      <c r="A602" s="20" t="s">
        <v>767</v>
      </c>
      <c r="B602" s="20" t="s">
        <v>143</v>
      </c>
      <c r="C602" s="22" t="s">
        <v>1137</v>
      </c>
    </row>
    <row r="603" spans="1:3">
      <c r="A603" s="20" t="s">
        <v>768</v>
      </c>
      <c r="B603" s="20" t="s">
        <v>143</v>
      </c>
      <c r="C603" s="22" t="s">
        <v>1137</v>
      </c>
    </row>
    <row r="604" spans="1:3">
      <c r="A604" s="20" t="s">
        <v>769</v>
      </c>
      <c r="B604" s="20" t="s">
        <v>143</v>
      </c>
      <c r="C604" s="22" t="s">
        <v>1137</v>
      </c>
    </row>
    <row r="605" spans="1:3">
      <c r="A605" s="20" t="s">
        <v>770</v>
      </c>
      <c r="B605" s="20" t="s">
        <v>143</v>
      </c>
      <c r="C605" s="22" t="s">
        <v>1137</v>
      </c>
    </row>
    <row r="606" spans="1:3">
      <c r="A606" s="20" t="s">
        <v>771</v>
      </c>
      <c r="B606" s="20" t="s">
        <v>143</v>
      </c>
      <c r="C606" s="22" t="s">
        <v>1137</v>
      </c>
    </row>
    <row r="607" spans="1:3">
      <c r="A607" s="20" t="s">
        <v>772</v>
      </c>
      <c r="B607" s="20" t="s">
        <v>143</v>
      </c>
      <c r="C607" s="22" t="s">
        <v>1137</v>
      </c>
    </row>
    <row r="608" spans="1:3">
      <c r="A608" s="20" t="s">
        <v>773</v>
      </c>
      <c r="B608" s="20" t="s">
        <v>144</v>
      </c>
      <c r="C608" s="22" t="s">
        <v>110</v>
      </c>
    </row>
    <row r="609" spans="1:3">
      <c r="A609" s="20" t="s">
        <v>774</v>
      </c>
      <c r="B609" s="20" t="s">
        <v>144</v>
      </c>
      <c r="C609" s="22" t="s">
        <v>110</v>
      </c>
    </row>
    <row r="610" spans="1:3">
      <c r="A610" s="20" t="s">
        <v>775</v>
      </c>
      <c r="B610" s="20" t="s">
        <v>144</v>
      </c>
      <c r="C610" s="22" t="s">
        <v>110</v>
      </c>
    </row>
    <row r="611" spans="1:3">
      <c r="A611" s="20" t="s">
        <v>776</v>
      </c>
      <c r="B611" s="20" t="s">
        <v>144</v>
      </c>
      <c r="C611" s="22" t="s">
        <v>110</v>
      </c>
    </row>
    <row r="612" spans="1:3">
      <c r="A612" s="20" t="s">
        <v>777</v>
      </c>
      <c r="B612" s="20" t="s">
        <v>144</v>
      </c>
      <c r="C612" s="22" t="s">
        <v>110</v>
      </c>
    </row>
    <row r="613" spans="1:3">
      <c r="A613" s="20" t="s">
        <v>778</v>
      </c>
      <c r="B613" s="20" t="s">
        <v>144</v>
      </c>
      <c r="C613" s="22" t="s">
        <v>110</v>
      </c>
    </row>
    <row r="614" spans="1:3">
      <c r="A614" s="20" t="s">
        <v>779</v>
      </c>
      <c r="B614" s="20" t="s">
        <v>144</v>
      </c>
      <c r="C614" s="22" t="s">
        <v>110</v>
      </c>
    </row>
    <row r="615" spans="1:3">
      <c r="A615" s="20" t="s">
        <v>780</v>
      </c>
      <c r="B615" s="20" t="s">
        <v>144</v>
      </c>
      <c r="C615" s="22" t="s">
        <v>110</v>
      </c>
    </row>
    <row r="616" spans="1:3">
      <c r="A616" s="20" t="s">
        <v>781</v>
      </c>
      <c r="B616" s="20" t="s">
        <v>144</v>
      </c>
      <c r="C616" s="22" t="s">
        <v>110</v>
      </c>
    </row>
    <row r="617" spans="1:3">
      <c r="A617" s="20" t="s">
        <v>782</v>
      </c>
      <c r="B617" s="20" t="s">
        <v>144</v>
      </c>
      <c r="C617" s="22" t="s">
        <v>110</v>
      </c>
    </row>
    <row r="618" spans="1:3">
      <c r="A618" s="20" t="s">
        <v>783</v>
      </c>
      <c r="B618" s="20" t="s">
        <v>144</v>
      </c>
      <c r="C618" s="22" t="s">
        <v>110</v>
      </c>
    </row>
    <row r="619" spans="1:3">
      <c r="A619" s="20" t="s">
        <v>784</v>
      </c>
      <c r="B619" s="20" t="s">
        <v>144</v>
      </c>
      <c r="C619" s="22" t="s">
        <v>110</v>
      </c>
    </row>
    <row r="620" spans="1:3">
      <c r="A620" s="20" t="s">
        <v>785</v>
      </c>
      <c r="B620" s="20" t="s">
        <v>144</v>
      </c>
      <c r="C620" s="22" t="s">
        <v>110</v>
      </c>
    </row>
    <row r="621" spans="1:3">
      <c r="A621" s="20" t="s">
        <v>786</v>
      </c>
      <c r="B621" s="20" t="s">
        <v>144</v>
      </c>
      <c r="C621" s="22" t="s">
        <v>110</v>
      </c>
    </row>
    <row r="622" spans="1:3">
      <c r="A622" s="20" t="s">
        <v>787</v>
      </c>
      <c r="B622" s="20" t="s">
        <v>144</v>
      </c>
      <c r="C622" s="22" t="s">
        <v>110</v>
      </c>
    </row>
    <row r="623" spans="1:3">
      <c r="A623" s="20" t="s">
        <v>788</v>
      </c>
      <c r="B623" s="20" t="s">
        <v>144</v>
      </c>
      <c r="C623" s="22" t="s">
        <v>110</v>
      </c>
    </row>
    <row r="624" spans="1:3">
      <c r="A624" s="20" t="s">
        <v>789</v>
      </c>
      <c r="B624" s="20" t="s">
        <v>144</v>
      </c>
      <c r="C624" s="22" t="s">
        <v>110</v>
      </c>
    </row>
    <row r="625" spans="1:3">
      <c r="A625" s="20" t="s">
        <v>790</v>
      </c>
      <c r="B625" s="20" t="s">
        <v>144</v>
      </c>
      <c r="C625" s="22" t="s">
        <v>110</v>
      </c>
    </row>
    <row r="626" spans="1:3">
      <c r="A626" s="20" t="s">
        <v>791</v>
      </c>
      <c r="B626" s="20" t="s">
        <v>144</v>
      </c>
      <c r="C626" s="22" t="s">
        <v>110</v>
      </c>
    </row>
    <row r="627" spans="1:3">
      <c r="A627" s="20" t="s">
        <v>792</v>
      </c>
      <c r="B627" s="20" t="s">
        <v>144</v>
      </c>
      <c r="C627" s="22" t="s">
        <v>110</v>
      </c>
    </row>
    <row r="628" spans="1:3">
      <c r="A628" s="20" t="s">
        <v>793</v>
      </c>
      <c r="B628" s="20" t="s">
        <v>144</v>
      </c>
      <c r="C628" s="22" t="s">
        <v>110</v>
      </c>
    </row>
    <row r="629" spans="1:3">
      <c r="A629" s="20" t="s">
        <v>794</v>
      </c>
      <c r="B629" s="20" t="s">
        <v>144</v>
      </c>
      <c r="C629" s="22" t="s">
        <v>110</v>
      </c>
    </row>
    <row r="630" spans="1:3">
      <c r="A630" s="20" t="s">
        <v>795</v>
      </c>
      <c r="B630" s="20" t="s">
        <v>144</v>
      </c>
      <c r="C630" s="22" t="s">
        <v>110</v>
      </c>
    </row>
    <row r="631" spans="1:3">
      <c r="A631" s="20" t="s">
        <v>796</v>
      </c>
      <c r="B631" s="20" t="s">
        <v>144</v>
      </c>
      <c r="C631" s="22" t="s">
        <v>110</v>
      </c>
    </row>
    <row r="632" spans="1:3">
      <c r="A632" s="20" t="s">
        <v>797</v>
      </c>
      <c r="B632" s="20" t="s">
        <v>144</v>
      </c>
      <c r="C632" s="22" t="s">
        <v>110</v>
      </c>
    </row>
    <row r="633" spans="1:3">
      <c r="A633" s="20" t="s">
        <v>798</v>
      </c>
      <c r="B633" s="20" t="s">
        <v>144</v>
      </c>
      <c r="C633" s="22" t="s">
        <v>110</v>
      </c>
    </row>
    <row r="634" spans="1:3">
      <c r="A634" s="20" t="s">
        <v>799</v>
      </c>
      <c r="B634" s="20" t="s">
        <v>144</v>
      </c>
      <c r="C634" s="22" t="s">
        <v>110</v>
      </c>
    </row>
    <row r="635" spans="1:3">
      <c r="A635" s="20" t="s">
        <v>800</v>
      </c>
      <c r="B635" s="20" t="s">
        <v>144</v>
      </c>
      <c r="C635" s="22" t="s">
        <v>110</v>
      </c>
    </row>
    <row r="636" spans="1:3">
      <c r="A636" s="20" t="s">
        <v>801</v>
      </c>
      <c r="B636" s="20" t="s">
        <v>144</v>
      </c>
      <c r="C636" s="22" t="s">
        <v>110</v>
      </c>
    </row>
    <row r="637" spans="1:3">
      <c r="A637" s="20" t="s">
        <v>802</v>
      </c>
      <c r="B637" s="20" t="s">
        <v>144</v>
      </c>
      <c r="C637" s="22" t="s">
        <v>110</v>
      </c>
    </row>
    <row r="638" spans="1:3">
      <c r="A638" s="20" t="s">
        <v>803</v>
      </c>
      <c r="B638" s="20" t="s">
        <v>144</v>
      </c>
      <c r="C638" s="22" t="s">
        <v>110</v>
      </c>
    </row>
    <row r="639" spans="1:3">
      <c r="A639" s="20" t="s">
        <v>804</v>
      </c>
      <c r="B639" s="20" t="s">
        <v>144</v>
      </c>
      <c r="C639" s="22" t="s">
        <v>110</v>
      </c>
    </row>
    <row r="640" spans="1:3">
      <c r="A640" s="20" t="s">
        <v>805</v>
      </c>
      <c r="B640" s="20" t="s">
        <v>144</v>
      </c>
      <c r="C640" s="22" t="s">
        <v>110</v>
      </c>
    </row>
    <row r="641" spans="1:3">
      <c r="A641" s="20" t="s">
        <v>806</v>
      </c>
      <c r="B641" s="20" t="s">
        <v>144</v>
      </c>
      <c r="C641" s="22" t="s">
        <v>110</v>
      </c>
    </row>
    <row r="642" spans="1:3">
      <c r="A642" s="20" t="s">
        <v>807</v>
      </c>
      <c r="B642" s="20" t="s">
        <v>144</v>
      </c>
      <c r="C642" s="22" t="s">
        <v>110</v>
      </c>
    </row>
    <row r="643" spans="1:3">
      <c r="A643" s="20" t="s">
        <v>808</v>
      </c>
      <c r="B643" s="20" t="s">
        <v>144</v>
      </c>
      <c r="C643" s="22" t="s">
        <v>110</v>
      </c>
    </row>
    <row r="644" spans="1:3">
      <c r="A644" s="20" t="s">
        <v>809</v>
      </c>
      <c r="B644" s="20" t="s">
        <v>144</v>
      </c>
      <c r="C644" s="22" t="s">
        <v>110</v>
      </c>
    </row>
    <row r="645" spans="1:3">
      <c r="A645" s="20" t="s">
        <v>810</v>
      </c>
      <c r="B645" s="20" t="s">
        <v>144</v>
      </c>
      <c r="C645" s="22" t="s">
        <v>110</v>
      </c>
    </row>
    <row r="646" spans="1:3">
      <c r="A646" s="20" t="s">
        <v>811</v>
      </c>
      <c r="B646" s="20" t="s">
        <v>144</v>
      </c>
      <c r="C646" s="22" t="s">
        <v>110</v>
      </c>
    </row>
    <row r="647" spans="1:3">
      <c r="A647" s="20" t="s">
        <v>812</v>
      </c>
      <c r="B647" s="20" t="s">
        <v>144</v>
      </c>
      <c r="C647" s="22" t="s">
        <v>110</v>
      </c>
    </row>
    <row r="648" spans="1:3">
      <c r="A648" s="20" t="s">
        <v>813</v>
      </c>
      <c r="B648" s="20" t="s">
        <v>144</v>
      </c>
      <c r="C648" s="22" t="s">
        <v>110</v>
      </c>
    </row>
    <row r="649" spans="1:3">
      <c r="A649" s="20" t="s">
        <v>814</v>
      </c>
      <c r="B649" s="20" t="s">
        <v>144</v>
      </c>
      <c r="C649" s="22" t="s">
        <v>110</v>
      </c>
    </row>
    <row r="650" spans="1:3">
      <c r="A650" s="20" t="s">
        <v>815</v>
      </c>
      <c r="B650" s="20" t="s">
        <v>144</v>
      </c>
      <c r="C650" s="22" t="s">
        <v>110</v>
      </c>
    </row>
    <row r="651" spans="1:3">
      <c r="A651" s="20" t="s">
        <v>816</v>
      </c>
      <c r="B651" s="20" t="s">
        <v>144</v>
      </c>
      <c r="C651" s="22" t="s">
        <v>110</v>
      </c>
    </row>
    <row r="652" spans="1:3">
      <c r="A652" s="20" t="s">
        <v>817</v>
      </c>
      <c r="B652" s="20" t="s">
        <v>144</v>
      </c>
      <c r="C652" s="22" t="s">
        <v>110</v>
      </c>
    </row>
    <row r="653" spans="1:3">
      <c r="A653" s="20" t="s">
        <v>818</v>
      </c>
      <c r="B653" s="20" t="s">
        <v>144</v>
      </c>
      <c r="C653" s="22" t="s">
        <v>110</v>
      </c>
    </row>
    <row r="654" spans="1:3">
      <c r="A654" s="20" t="s">
        <v>819</v>
      </c>
      <c r="B654" s="20" t="s">
        <v>144</v>
      </c>
      <c r="C654" s="22" t="s">
        <v>110</v>
      </c>
    </row>
    <row r="655" spans="1:3">
      <c r="A655" s="20" t="s">
        <v>820</v>
      </c>
      <c r="B655" s="20" t="s">
        <v>144</v>
      </c>
      <c r="C655" s="22" t="s">
        <v>110</v>
      </c>
    </row>
    <row r="656" spans="1:3">
      <c r="A656" s="20" t="s">
        <v>821</v>
      </c>
      <c r="B656" s="20" t="s">
        <v>144</v>
      </c>
      <c r="C656" s="22" t="s">
        <v>110</v>
      </c>
    </row>
    <row r="657" spans="1:3">
      <c r="A657" s="20" t="s">
        <v>822</v>
      </c>
      <c r="B657" s="20" t="s">
        <v>144</v>
      </c>
      <c r="C657" s="22" t="s">
        <v>110</v>
      </c>
    </row>
    <row r="658" spans="1:3">
      <c r="A658" s="20" t="s">
        <v>823</v>
      </c>
      <c r="B658" s="20" t="s">
        <v>144</v>
      </c>
      <c r="C658" s="22" t="s">
        <v>110</v>
      </c>
    </row>
    <row r="659" spans="1:3">
      <c r="A659" s="20" t="s">
        <v>824</v>
      </c>
      <c r="B659" s="20" t="s">
        <v>144</v>
      </c>
      <c r="C659" s="22" t="s">
        <v>110</v>
      </c>
    </row>
    <row r="660" spans="1:3">
      <c r="A660" s="20" t="s">
        <v>825</v>
      </c>
      <c r="B660" s="20" t="s">
        <v>144</v>
      </c>
      <c r="C660" s="22" t="s">
        <v>110</v>
      </c>
    </row>
    <row r="661" spans="1:3">
      <c r="A661" s="20" t="s">
        <v>826</v>
      </c>
      <c r="B661" s="20" t="s">
        <v>144</v>
      </c>
      <c r="C661" s="22" t="s">
        <v>110</v>
      </c>
    </row>
    <row r="662" spans="1:3">
      <c r="A662" s="20" t="s">
        <v>827</v>
      </c>
      <c r="B662" s="20" t="s">
        <v>144</v>
      </c>
      <c r="C662" s="22" t="s">
        <v>110</v>
      </c>
    </row>
    <row r="663" spans="1:3">
      <c r="A663" s="20" t="s">
        <v>828</v>
      </c>
      <c r="B663" s="20" t="s">
        <v>144</v>
      </c>
      <c r="C663" s="22" t="s">
        <v>110</v>
      </c>
    </row>
    <row r="664" spans="1:3">
      <c r="A664" s="20" t="s">
        <v>829</v>
      </c>
      <c r="B664" s="20" t="s">
        <v>144</v>
      </c>
      <c r="C664" s="22" t="s">
        <v>110</v>
      </c>
    </row>
    <row r="665" spans="1:3">
      <c r="A665" s="20" t="s">
        <v>830</v>
      </c>
      <c r="B665" s="20" t="s">
        <v>144</v>
      </c>
      <c r="C665" s="22" t="s">
        <v>110</v>
      </c>
    </row>
    <row r="666" spans="1:3">
      <c r="A666" s="20" t="s">
        <v>831</v>
      </c>
      <c r="B666" s="20" t="s">
        <v>144</v>
      </c>
      <c r="C666" s="22" t="s">
        <v>110</v>
      </c>
    </row>
    <row r="667" spans="1:3">
      <c r="A667" s="20" t="s">
        <v>832</v>
      </c>
      <c r="B667" s="20" t="s">
        <v>144</v>
      </c>
      <c r="C667" s="22" t="s">
        <v>110</v>
      </c>
    </row>
    <row r="668" spans="1:3">
      <c r="A668" s="20" t="s">
        <v>833</v>
      </c>
      <c r="B668" s="20" t="s">
        <v>144</v>
      </c>
      <c r="C668" s="22" t="s">
        <v>110</v>
      </c>
    </row>
    <row r="669" spans="1:3">
      <c r="A669" s="20" t="s">
        <v>834</v>
      </c>
      <c r="B669" s="20" t="s">
        <v>144</v>
      </c>
      <c r="C669" s="22" t="s">
        <v>110</v>
      </c>
    </row>
    <row r="670" spans="1:3">
      <c r="A670" s="20" t="s">
        <v>835</v>
      </c>
      <c r="B670" s="20" t="s">
        <v>144</v>
      </c>
      <c r="C670" s="22" t="s">
        <v>110</v>
      </c>
    </row>
    <row r="671" spans="1:3">
      <c r="A671" s="20" t="s">
        <v>836</v>
      </c>
      <c r="B671" s="20" t="s">
        <v>144</v>
      </c>
      <c r="C671" s="22" t="s">
        <v>110</v>
      </c>
    </row>
    <row r="672" spans="1:3">
      <c r="A672" s="20" t="s">
        <v>838</v>
      </c>
      <c r="B672" s="20" t="s">
        <v>144</v>
      </c>
      <c r="C672" s="22" t="s">
        <v>110</v>
      </c>
    </row>
    <row r="673" spans="1:3">
      <c r="A673" s="20" t="s">
        <v>839</v>
      </c>
      <c r="B673" s="20" t="s">
        <v>144</v>
      </c>
      <c r="C673" s="22" t="s">
        <v>110</v>
      </c>
    </row>
    <row r="674" spans="1:3">
      <c r="A674" s="20" t="s">
        <v>840</v>
      </c>
      <c r="B674" s="20" t="s">
        <v>144</v>
      </c>
      <c r="C674" s="22" t="s">
        <v>110</v>
      </c>
    </row>
    <row r="675" spans="1:3">
      <c r="A675" s="20" t="s">
        <v>841</v>
      </c>
      <c r="B675" s="20" t="s">
        <v>144</v>
      </c>
      <c r="C675" s="22" t="s">
        <v>110</v>
      </c>
    </row>
    <row r="676" spans="1:3">
      <c r="A676" s="20" t="s">
        <v>842</v>
      </c>
      <c r="B676" s="20" t="s">
        <v>145</v>
      </c>
      <c r="C676" s="22" t="s">
        <v>1138</v>
      </c>
    </row>
    <row r="677" spans="1:3">
      <c r="A677" s="20" t="s">
        <v>843</v>
      </c>
      <c r="B677" s="20" t="s">
        <v>145</v>
      </c>
      <c r="C677" s="22" t="s">
        <v>1138</v>
      </c>
    </row>
    <row r="678" spans="1:3">
      <c r="A678" s="20" t="s">
        <v>844</v>
      </c>
      <c r="B678" s="20" t="s">
        <v>145</v>
      </c>
      <c r="C678" s="22" t="s">
        <v>1138</v>
      </c>
    </row>
    <row r="679" spans="1:3">
      <c r="A679" s="20" t="s">
        <v>845</v>
      </c>
      <c r="B679" s="20" t="s">
        <v>145</v>
      </c>
      <c r="C679" s="22" t="s">
        <v>1138</v>
      </c>
    </row>
    <row r="680" spans="1:3">
      <c r="A680" s="20" t="s">
        <v>846</v>
      </c>
      <c r="B680" s="20" t="s">
        <v>145</v>
      </c>
      <c r="C680" s="22" t="s">
        <v>1138</v>
      </c>
    </row>
    <row r="681" spans="1:3">
      <c r="A681" s="20" t="s">
        <v>847</v>
      </c>
      <c r="B681" s="20" t="s">
        <v>145</v>
      </c>
      <c r="C681" s="22" t="s">
        <v>1138</v>
      </c>
    </row>
    <row r="682" spans="1:3">
      <c r="A682" s="20" t="s">
        <v>848</v>
      </c>
      <c r="B682" s="20" t="s">
        <v>145</v>
      </c>
      <c r="C682" s="22" t="s">
        <v>1138</v>
      </c>
    </row>
    <row r="683" spans="1:3">
      <c r="A683" s="20" t="s">
        <v>849</v>
      </c>
      <c r="B683" s="20" t="s">
        <v>145</v>
      </c>
      <c r="C683" s="22" t="s">
        <v>1138</v>
      </c>
    </row>
    <row r="684" spans="1:3">
      <c r="A684" s="20" t="s">
        <v>850</v>
      </c>
      <c r="B684" s="20" t="s">
        <v>145</v>
      </c>
      <c r="C684" s="22" t="s">
        <v>1138</v>
      </c>
    </row>
    <row r="685" spans="1:3">
      <c r="A685" s="20" t="s">
        <v>851</v>
      </c>
      <c r="B685" s="20" t="s">
        <v>145</v>
      </c>
      <c r="C685" s="22" t="s">
        <v>1138</v>
      </c>
    </row>
    <row r="686" spans="1:3">
      <c r="A686" s="20" t="s">
        <v>852</v>
      </c>
      <c r="B686" s="20" t="s">
        <v>145</v>
      </c>
      <c r="C686" s="22" t="s">
        <v>1138</v>
      </c>
    </row>
    <row r="687" spans="1:3">
      <c r="A687" s="20" t="s">
        <v>853</v>
      </c>
      <c r="B687" s="20" t="s">
        <v>145</v>
      </c>
      <c r="C687" s="22" t="s">
        <v>1138</v>
      </c>
    </row>
    <row r="688" spans="1:3">
      <c r="A688" s="20" t="s">
        <v>854</v>
      </c>
      <c r="B688" s="20" t="s">
        <v>145</v>
      </c>
      <c r="C688" s="22" t="s">
        <v>1138</v>
      </c>
    </row>
    <row r="689" spans="1:3">
      <c r="A689" s="20" t="s">
        <v>855</v>
      </c>
      <c r="B689" s="20" t="s">
        <v>145</v>
      </c>
      <c r="C689" s="22" t="s">
        <v>1138</v>
      </c>
    </row>
    <row r="690" spans="1:3">
      <c r="A690" s="20" t="s">
        <v>856</v>
      </c>
      <c r="B690" s="20" t="s">
        <v>145</v>
      </c>
      <c r="C690" s="22" t="s">
        <v>1138</v>
      </c>
    </row>
    <row r="691" spans="1:3">
      <c r="A691" s="20" t="s">
        <v>857</v>
      </c>
      <c r="B691" s="20" t="s">
        <v>145</v>
      </c>
      <c r="C691" s="22" t="s">
        <v>1138</v>
      </c>
    </row>
    <row r="692" spans="1:3">
      <c r="A692" s="20" t="s">
        <v>858</v>
      </c>
      <c r="B692" s="20" t="s">
        <v>145</v>
      </c>
      <c r="C692" s="22" t="s">
        <v>1138</v>
      </c>
    </row>
    <row r="693" spans="1:3">
      <c r="A693" s="20" t="s">
        <v>859</v>
      </c>
      <c r="B693" s="20" t="s">
        <v>145</v>
      </c>
      <c r="C693" s="22" t="s">
        <v>1138</v>
      </c>
    </row>
    <row r="694" spans="1:3">
      <c r="A694" s="20" t="s">
        <v>860</v>
      </c>
      <c r="B694" s="20" t="s">
        <v>145</v>
      </c>
      <c r="C694" s="22" t="s">
        <v>1138</v>
      </c>
    </row>
    <row r="695" spans="1:3">
      <c r="A695" s="20" t="s">
        <v>861</v>
      </c>
      <c r="B695" s="20" t="s">
        <v>145</v>
      </c>
      <c r="C695" s="22" t="s">
        <v>1138</v>
      </c>
    </row>
    <row r="696" spans="1:3">
      <c r="A696" s="20" t="s">
        <v>862</v>
      </c>
      <c r="B696" s="20" t="s">
        <v>145</v>
      </c>
      <c r="C696" s="22" t="s">
        <v>1138</v>
      </c>
    </row>
    <row r="697" spans="1:3">
      <c r="A697" s="20" t="s">
        <v>863</v>
      </c>
      <c r="B697" s="20" t="s">
        <v>145</v>
      </c>
      <c r="C697" s="22" t="s">
        <v>1138</v>
      </c>
    </row>
    <row r="698" spans="1:3">
      <c r="A698" s="20" t="s">
        <v>864</v>
      </c>
      <c r="B698" s="20" t="s">
        <v>145</v>
      </c>
      <c r="C698" s="22" t="s">
        <v>1138</v>
      </c>
    </row>
    <row r="699" spans="1:3">
      <c r="A699" s="20" t="s">
        <v>865</v>
      </c>
      <c r="B699" s="20" t="s">
        <v>145</v>
      </c>
      <c r="C699" s="22" t="s">
        <v>1138</v>
      </c>
    </row>
    <row r="700" spans="1:3">
      <c r="A700" s="20" t="s">
        <v>866</v>
      </c>
      <c r="B700" s="20" t="s">
        <v>145</v>
      </c>
      <c r="C700" s="22" t="s">
        <v>1138</v>
      </c>
    </row>
    <row r="701" spans="1:3">
      <c r="A701" s="20" t="s">
        <v>867</v>
      </c>
      <c r="B701" s="20" t="s">
        <v>145</v>
      </c>
      <c r="C701" s="22" t="s">
        <v>1138</v>
      </c>
    </row>
    <row r="702" spans="1:3">
      <c r="A702" s="20" t="s">
        <v>868</v>
      </c>
      <c r="B702" s="20" t="s">
        <v>145</v>
      </c>
      <c r="C702" s="22" t="s">
        <v>1138</v>
      </c>
    </row>
    <row r="703" spans="1:3">
      <c r="A703" s="20" t="s">
        <v>869</v>
      </c>
      <c r="B703" s="20" t="s">
        <v>145</v>
      </c>
      <c r="C703" s="22" t="s">
        <v>1138</v>
      </c>
    </row>
    <row r="704" spans="1:3">
      <c r="A704" s="20" t="s">
        <v>870</v>
      </c>
      <c r="B704" s="20" t="s">
        <v>145</v>
      </c>
      <c r="C704" s="22" t="s">
        <v>1138</v>
      </c>
    </row>
    <row r="705" spans="1:3">
      <c r="A705" s="20" t="s">
        <v>871</v>
      </c>
      <c r="B705" s="20" t="s">
        <v>145</v>
      </c>
      <c r="C705" s="22" t="s">
        <v>1138</v>
      </c>
    </row>
    <row r="706" spans="1:3">
      <c r="A706" s="20" t="s">
        <v>837</v>
      </c>
      <c r="B706" s="20" t="s">
        <v>146</v>
      </c>
      <c r="C706" s="22" t="s">
        <v>1139</v>
      </c>
    </row>
    <row r="707" spans="1:3">
      <c r="A707" s="20" t="s">
        <v>872</v>
      </c>
      <c r="B707" s="20" t="s">
        <v>146</v>
      </c>
      <c r="C707" s="22" t="s">
        <v>1139</v>
      </c>
    </row>
    <row r="708" spans="1:3">
      <c r="A708" s="20" t="s">
        <v>873</v>
      </c>
      <c r="B708" s="20" t="s">
        <v>146</v>
      </c>
      <c r="C708" s="22" t="s">
        <v>1139</v>
      </c>
    </row>
    <row r="709" spans="1:3">
      <c r="A709" s="20" t="s">
        <v>874</v>
      </c>
      <c r="B709" s="20" t="s">
        <v>146</v>
      </c>
      <c r="C709" s="22" t="s">
        <v>1139</v>
      </c>
    </row>
    <row r="710" spans="1:3">
      <c r="A710" s="20" t="s">
        <v>875</v>
      </c>
      <c r="B710" s="20" t="s">
        <v>146</v>
      </c>
      <c r="C710" s="22" t="s">
        <v>1139</v>
      </c>
    </row>
    <row r="711" spans="1:3">
      <c r="A711" s="20" t="s">
        <v>876</v>
      </c>
      <c r="B711" s="20" t="s">
        <v>146</v>
      </c>
      <c r="C711" s="22" t="s">
        <v>1139</v>
      </c>
    </row>
    <row r="712" spans="1:3">
      <c r="A712" s="20" t="s">
        <v>877</v>
      </c>
      <c r="B712" s="20" t="s">
        <v>146</v>
      </c>
      <c r="C712" s="22" t="s">
        <v>1139</v>
      </c>
    </row>
    <row r="713" spans="1:3">
      <c r="A713" s="20" t="s">
        <v>878</v>
      </c>
      <c r="B713" s="20" t="s">
        <v>146</v>
      </c>
      <c r="C713" s="22" t="s">
        <v>1139</v>
      </c>
    </row>
    <row r="714" spans="1:3">
      <c r="A714" s="20" t="s">
        <v>879</v>
      </c>
      <c r="B714" s="20" t="s">
        <v>146</v>
      </c>
      <c r="C714" s="22" t="s">
        <v>1139</v>
      </c>
    </row>
    <row r="715" spans="1:3">
      <c r="A715" s="20" t="s">
        <v>880</v>
      </c>
      <c r="B715" s="20" t="s">
        <v>146</v>
      </c>
      <c r="C715" s="22" t="s">
        <v>1139</v>
      </c>
    </row>
    <row r="716" spans="1:3">
      <c r="A716" s="20" t="s">
        <v>882</v>
      </c>
      <c r="B716" s="20" t="s">
        <v>147</v>
      </c>
      <c r="C716" s="22" t="s">
        <v>1140</v>
      </c>
    </row>
    <row r="717" spans="1:3">
      <c r="A717" s="20" t="s">
        <v>883</v>
      </c>
      <c r="B717" s="20" t="s">
        <v>147</v>
      </c>
      <c r="C717" s="22" t="s">
        <v>1140</v>
      </c>
    </row>
    <row r="718" spans="1:3">
      <c r="A718" s="20" t="s">
        <v>884</v>
      </c>
      <c r="B718" s="20" t="s">
        <v>147</v>
      </c>
      <c r="C718" s="22" t="s">
        <v>1140</v>
      </c>
    </row>
    <row r="719" spans="1:3">
      <c r="A719" s="20" t="s">
        <v>885</v>
      </c>
      <c r="B719" s="20" t="s">
        <v>147</v>
      </c>
      <c r="C719" s="22" t="s">
        <v>1140</v>
      </c>
    </row>
    <row r="720" spans="1:3">
      <c r="A720" s="20" t="s">
        <v>886</v>
      </c>
      <c r="B720" s="20" t="s">
        <v>147</v>
      </c>
      <c r="C720" s="22" t="s">
        <v>1140</v>
      </c>
    </row>
    <row r="721" spans="1:3">
      <c r="A721" s="20" t="s">
        <v>887</v>
      </c>
      <c r="B721" s="20" t="s">
        <v>147</v>
      </c>
      <c r="C721" s="22" t="s">
        <v>1140</v>
      </c>
    </row>
    <row r="722" spans="1:3">
      <c r="A722" s="20" t="s">
        <v>888</v>
      </c>
      <c r="B722" s="20" t="s">
        <v>147</v>
      </c>
      <c r="C722" s="22" t="s">
        <v>1140</v>
      </c>
    </row>
    <row r="723" spans="1:3">
      <c r="A723" s="20" t="s">
        <v>889</v>
      </c>
      <c r="B723" s="20" t="s">
        <v>147</v>
      </c>
      <c r="C723" s="22" t="s">
        <v>1140</v>
      </c>
    </row>
    <row r="724" spans="1:3">
      <c r="A724" s="20" t="s">
        <v>735</v>
      </c>
      <c r="B724" s="20" t="s">
        <v>147</v>
      </c>
      <c r="C724" s="22" t="s">
        <v>1140</v>
      </c>
    </row>
    <row r="725" spans="1:3">
      <c r="A725" s="20" t="s">
        <v>881</v>
      </c>
      <c r="B725" s="20" t="s">
        <v>147</v>
      </c>
      <c r="C725" s="22" t="s">
        <v>1140</v>
      </c>
    </row>
    <row r="726" spans="1:3">
      <c r="A726" s="20" t="s">
        <v>890</v>
      </c>
      <c r="B726" s="20" t="s">
        <v>148</v>
      </c>
      <c r="C726" s="22" t="s">
        <v>1141</v>
      </c>
    </row>
    <row r="727" spans="1:3">
      <c r="A727" s="20" t="s">
        <v>891</v>
      </c>
      <c r="B727" s="20" t="s">
        <v>148</v>
      </c>
      <c r="C727" s="22" t="s">
        <v>1141</v>
      </c>
    </row>
    <row r="728" spans="1:3">
      <c r="A728" s="20" t="s">
        <v>892</v>
      </c>
      <c r="B728" s="20" t="s">
        <v>148</v>
      </c>
      <c r="C728" s="22" t="s">
        <v>1141</v>
      </c>
    </row>
    <row r="729" spans="1:3">
      <c r="A729" s="20" t="s">
        <v>893</v>
      </c>
      <c r="B729" s="20" t="s">
        <v>148</v>
      </c>
      <c r="C729" s="22" t="s">
        <v>1141</v>
      </c>
    </row>
    <row r="730" spans="1:3">
      <c r="A730" s="20" t="s">
        <v>894</v>
      </c>
      <c r="B730" s="20" t="s">
        <v>148</v>
      </c>
      <c r="C730" s="22" t="s">
        <v>1141</v>
      </c>
    </row>
    <row r="731" spans="1:3">
      <c r="A731" s="20" t="s">
        <v>895</v>
      </c>
      <c r="B731" s="20" t="s">
        <v>148</v>
      </c>
      <c r="C731" s="22" t="s">
        <v>1141</v>
      </c>
    </row>
    <row r="732" spans="1:3">
      <c r="A732" s="20" t="s">
        <v>896</v>
      </c>
      <c r="B732" s="20" t="s">
        <v>149</v>
      </c>
      <c r="C732" s="22" t="s">
        <v>1142</v>
      </c>
    </row>
    <row r="733" spans="1:3">
      <c r="A733" s="20" t="s">
        <v>897</v>
      </c>
      <c r="B733" s="20" t="s">
        <v>149</v>
      </c>
      <c r="C733" s="22" t="s">
        <v>1142</v>
      </c>
    </row>
    <row r="734" spans="1:3">
      <c r="A734" s="20" t="s">
        <v>898</v>
      </c>
      <c r="B734" s="20" t="s">
        <v>149</v>
      </c>
      <c r="C734" s="22" t="s">
        <v>1142</v>
      </c>
    </row>
    <row r="735" spans="1:3">
      <c r="A735" s="20" t="s">
        <v>899</v>
      </c>
      <c r="B735" s="20" t="s">
        <v>149</v>
      </c>
      <c r="C735" s="22" t="s">
        <v>1142</v>
      </c>
    </row>
    <row r="736" spans="1:3">
      <c r="A736" s="20" t="s">
        <v>900</v>
      </c>
      <c r="B736" s="20" t="s">
        <v>149</v>
      </c>
      <c r="C736" s="22" t="s">
        <v>1142</v>
      </c>
    </row>
    <row r="737" spans="1:3">
      <c r="A737" s="20" t="s">
        <v>901</v>
      </c>
      <c r="B737" s="20" t="s">
        <v>149</v>
      </c>
      <c r="C737" s="22" t="s">
        <v>1142</v>
      </c>
    </row>
    <row r="738" spans="1:3">
      <c r="A738" s="20" t="s">
        <v>902</v>
      </c>
      <c r="B738" s="20" t="s">
        <v>149</v>
      </c>
      <c r="C738" s="22" t="s">
        <v>1142</v>
      </c>
    </row>
    <row r="739" spans="1:3">
      <c r="A739" s="20" t="s">
        <v>903</v>
      </c>
      <c r="B739" s="20" t="s">
        <v>149</v>
      </c>
      <c r="C739" s="22" t="s">
        <v>1142</v>
      </c>
    </row>
    <row r="740" spans="1:3">
      <c r="A740" s="20" t="s">
        <v>904</v>
      </c>
      <c r="B740" s="20" t="s">
        <v>149</v>
      </c>
      <c r="C740" s="22" t="s">
        <v>1142</v>
      </c>
    </row>
    <row r="741" spans="1:3">
      <c r="A741" s="20" t="s">
        <v>905</v>
      </c>
      <c r="B741" s="20" t="s">
        <v>149</v>
      </c>
      <c r="C741" s="22" t="s">
        <v>1142</v>
      </c>
    </row>
    <row r="742" spans="1:3">
      <c r="A742" s="20" t="s">
        <v>906</v>
      </c>
      <c r="B742" s="20" t="s">
        <v>149</v>
      </c>
      <c r="C742" s="22" t="s">
        <v>1142</v>
      </c>
    </row>
    <row r="743" spans="1:3">
      <c r="A743" s="20" t="s">
        <v>907</v>
      </c>
      <c r="B743" s="20" t="s">
        <v>150</v>
      </c>
      <c r="C743" s="22" t="s">
        <v>1143</v>
      </c>
    </row>
    <row r="744" spans="1:3">
      <c r="A744" s="20" t="s">
        <v>908</v>
      </c>
      <c r="B744" s="20" t="s">
        <v>150</v>
      </c>
      <c r="C744" s="22" t="s">
        <v>1143</v>
      </c>
    </row>
    <row r="745" spans="1:3">
      <c r="A745" s="20" t="s">
        <v>909</v>
      </c>
      <c r="B745" s="20" t="s">
        <v>150</v>
      </c>
      <c r="C745" s="22" t="s">
        <v>1143</v>
      </c>
    </row>
    <row r="746" spans="1:3">
      <c r="A746" s="20" t="s">
        <v>910</v>
      </c>
      <c r="B746" s="20" t="s">
        <v>150</v>
      </c>
      <c r="C746" s="22" t="s">
        <v>1143</v>
      </c>
    </row>
    <row r="747" spans="1:3">
      <c r="A747" s="20" t="s">
        <v>911</v>
      </c>
      <c r="B747" s="20" t="s">
        <v>150</v>
      </c>
      <c r="C747" s="22" t="s">
        <v>1143</v>
      </c>
    </row>
    <row r="748" spans="1:3">
      <c r="A748" s="20" t="s">
        <v>912</v>
      </c>
      <c r="B748" s="20" t="s">
        <v>150</v>
      </c>
      <c r="C748" s="22" t="s">
        <v>1143</v>
      </c>
    </row>
    <row r="749" spans="1:3">
      <c r="A749" s="20" t="s">
        <v>913</v>
      </c>
      <c r="B749" s="20" t="s">
        <v>150</v>
      </c>
      <c r="C749" s="22" t="s">
        <v>1143</v>
      </c>
    </row>
    <row r="750" spans="1:3">
      <c r="A750" s="20" t="s">
        <v>914</v>
      </c>
      <c r="B750" s="20" t="s">
        <v>150</v>
      </c>
      <c r="C750" s="22" t="s">
        <v>1143</v>
      </c>
    </row>
    <row r="751" spans="1:3">
      <c r="A751" s="20" t="s">
        <v>915</v>
      </c>
      <c r="B751" s="20" t="s">
        <v>150</v>
      </c>
      <c r="C751" s="22" t="s">
        <v>1143</v>
      </c>
    </row>
    <row r="752" spans="1:3">
      <c r="A752" s="20" t="s">
        <v>916</v>
      </c>
      <c r="B752" s="20" t="s">
        <v>150</v>
      </c>
      <c r="C752" s="22" t="s">
        <v>1143</v>
      </c>
    </row>
    <row r="753" spans="1:3">
      <c r="A753" s="20" t="s">
        <v>917</v>
      </c>
      <c r="B753" s="20" t="s">
        <v>150</v>
      </c>
      <c r="C753" s="22" t="s">
        <v>1143</v>
      </c>
    </row>
    <row r="754" spans="1:3">
      <c r="A754" s="20" t="s">
        <v>918</v>
      </c>
      <c r="B754" s="20" t="s">
        <v>150</v>
      </c>
      <c r="C754" s="22" t="s">
        <v>1143</v>
      </c>
    </row>
    <row r="755" spans="1:3">
      <c r="A755" s="20" t="s">
        <v>919</v>
      </c>
      <c r="B755" s="20" t="s">
        <v>150</v>
      </c>
      <c r="C755" s="22" t="s">
        <v>1143</v>
      </c>
    </row>
    <row r="756" spans="1:3">
      <c r="A756" s="20" t="s">
        <v>920</v>
      </c>
      <c r="B756" s="20" t="s">
        <v>150</v>
      </c>
      <c r="C756" s="22" t="s">
        <v>1143</v>
      </c>
    </row>
    <row r="757" spans="1:3">
      <c r="A757" s="20" t="s">
        <v>921</v>
      </c>
      <c r="B757" s="20" t="s">
        <v>150</v>
      </c>
      <c r="C757" s="22" t="s">
        <v>1143</v>
      </c>
    </row>
    <row r="758" spans="1:3">
      <c r="A758" s="20" t="s">
        <v>922</v>
      </c>
      <c r="B758" s="20" t="s">
        <v>150</v>
      </c>
      <c r="C758" s="22" t="s">
        <v>1143</v>
      </c>
    </row>
    <row r="759" spans="1:3">
      <c r="A759" s="20" t="s">
        <v>923</v>
      </c>
      <c r="B759" s="20" t="s">
        <v>150</v>
      </c>
      <c r="C759" s="22" t="s">
        <v>1143</v>
      </c>
    </row>
    <row r="760" spans="1:3">
      <c r="A760" s="20" t="s">
        <v>924</v>
      </c>
      <c r="B760" s="20" t="s">
        <v>150</v>
      </c>
      <c r="C760" s="22" t="s">
        <v>1143</v>
      </c>
    </row>
    <row r="761" spans="1:3">
      <c r="A761" s="20" t="s">
        <v>925</v>
      </c>
      <c r="B761" s="20" t="s">
        <v>150</v>
      </c>
      <c r="C761" s="22" t="s">
        <v>1143</v>
      </c>
    </row>
    <row r="762" spans="1:3">
      <c r="A762" s="20" t="s">
        <v>926</v>
      </c>
      <c r="B762" s="20" t="s">
        <v>150</v>
      </c>
      <c r="C762" s="22" t="s">
        <v>1143</v>
      </c>
    </row>
    <row r="763" spans="1:3">
      <c r="A763" s="20" t="s">
        <v>927</v>
      </c>
      <c r="B763" s="20" t="s">
        <v>151</v>
      </c>
      <c r="C763" s="22" t="s">
        <v>1144</v>
      </c>
    </row>
    <row r="764" spans="1:3">
      <c r="A764" s="20" t="s">
        <v>928</v>
      </c>
      <c r="B764" s="20" t="s">
        <v>151</v>
      </c>
      <c r="C764" s="22" t="s">
        <v>1144</v>
      </c>
    </row>
    <row r="765" spans="1:3">
      <c r="A765" s="20" t="s">
        <v>929</v>
      </c>
      <c r="B765" s="20" t="s">
        <v>151</v>
      </c>
      <c r="C765" s="22" t="s">
        <v>1144</v>
      </c>
    </row>
    <row r="766" spans="1:3">
      <c r="A766" s="20" t="s">
        <v>930</v>
      </c>
      <c r="B766" s="20" t="s">
        <v>151</v>
      </c>
      <c r="C766" s="22" t="s">
        <v>1144</v>
      </c>
    </row>
    <row r="767" spans="1:3">
      <c r="A767" s="20" t="s">
        <v>931</v>
      </c>
      <c r="B767" s="20" t="s">
        <v>151</v>
      </c>
      <c r="C767" s="22" t="s">
        <v>1144</v>
      </c>
    </row>
    <row r="768" spans="1:3">
      <c r="A768" s="20" t="s">
        <v>932</v>
      </c>
      <c r="B768" s="20" t="s">
        <v>151</v>
      </c>
      <c r="C768" s="22" t="s">
        <v>1144</v>
      </c>
    </row>
    <row r="769" spans="1:3">
      <c r="A769" s="20" t="s">
        <v>933</v>
      </c>
      <c r="B769" s="20" t="s">
        <v>151</v>
      </c>
      <c r="C769" s="22" t="s">
        <v>1144</v>
      </c>
    </row>
    <row r="770" spans="1:3">
      <c r="A770" s="20" t="s">
        <v>934</v>
      </c>
      <c r="B770" s="20" t="s">
        <v>151</v>
      </c>
      <c r="C770" s="22" t="s">
        <v>1144</v>
      </c>
    </row>
    <row r="771" spans="1:3">
      <c r="A771" s="20" t="s">
        <v>935</v>
      </c>
      <c r="B771" s="20" t="s">
        <v>151</v>
      </c>
      <c r="C771" s="22" t="s">
        <v>1144</v>
      </c>
    </row>
    <row r="772" spans="1:3">
      <c r="A772" s="20" t="s">
        <v>936</v>
      </c>
      <c r="B772" s="20" t="s">
        <v>151</v>
      </c>
      <c r="C772" s="22" t="s">
        <v>1144</v>
      </c>
    </row>
    <row r="773" spans="1:3">
      <c r="A773" s="20" t="s">
        <v>937</v>
      </c>
      <c r="B773" s="20" t="s">
        <v>151</v>
      </c>
      <c r="C773" s="22" t="s">
        <v>1144</v>
      </c>
    </row>
    <row r="774" spans="1:3">
      <c r="A774" s="20" t="s">
        <v>938</v>
      </c>
      <c r="B774" s="20" t="s">
        <v>151</v>
      </c>
      <c r="C774" s="22" t="s">
        <v>1144</v>
      </c>
    </row>
    <row r="775" spans="1:3">
      <c r="A775" s="20" t="s">
        <v>939</v>
      </c>
      <c r="B775" s="20" t="s">
        <v>151</v>
      </c>
      <c r="C775" s="22" t="s">
        <v>1144</v>
      </c>
    </row>
    <row r="776" spans="1:3">
      <c r="A776" s="20" t="s">
        <v>940</v>
      </c>
      <c r="B776" s="20" t="s">
        <v>151</v>
      </c>
      <c r="C776" s="22" t="s">
        <v>1144</v>
      </c>
    </row>
    <row r="777" spans="1:3">
      <c r="A777" s="20" t="s">
        <v>941</v>
      </c>
      <c r="B777" s="20" t="s">
        <v>151</v>
      </c>
      <c r="C777" s="22" t="s">
        <v>1144</v>
      </c>
    </row>
    <row r="778" spans="1:3">
      <c r="A778" s="20" t="s">
        <v>942</v>
      </c>
      <c r="B778" s="20" t="s">
        <v>151</v>
      </c>
      <c r="C778" s="22" t="s">
        <v>1144</v>
      </c>
    </row>
    <row r="779" spans="1:3">
      <c r="A779" s="20" t="s">
        <v>943</v>
      </c>
      <c r="B779" s="20" t="s">
        <v>151</v>
      </c>
      <c r="C779" s="22" t="s">
        <v>1144</v>
      </c>
    </row>
    <row r="780" spans="1:3">
      <c r="A780" s="20" t="s">
        <v>944</v>
      </c>
      <c r="B780" s="20" t="s">
        <v>151</v>
      </c>
      <c r="C780" s="22" t="s">
        <v>1144</v>
      </c>
    </row>
    <row r="781" spans="1:3">
      <c r="A781" s="20" t="s">
        <v>945</v>
      </c>
      <c r="B781" s="20" t="s">
        <v>151</v>
      </c>
      <c r="C781" s="22" t="s">
        <v>1144</v>
      </c>
    </row>
    <row r="782" spans="1:3">
      <c r="A782" s="20" t="s">
        <v>946</v>
      </c>
      <c r="B782" s="20" t="s">
        <v>152</v>
      </c>
      <c r="C782" s="22" t="s">
        <v>1145</v>
      </c>
    </row>
    <row r="783" spans="1:3">
      <c r="A783" s="20" t="s">
        <v>947</v>
      </c>
      <c r="B783" s="20" t="s">
        <v>152</v>
      </c>
      <c r="C783" s="22" t="s">
        <v>1145</v>
      </c>
    </row>
    <row r="784" spans="1:3">
      <c r="A784" s="20" t="s">
        <v>948</v>
      </c>
      <c r="B784" s="20" t="s">
        <v>152</v>
      </c>
      <c r="C784" s="22" t="s">
        <v>1145</v>
      </c>
    </row>
    <row r="785" spans="1:3">
      <c r="A785" s="20" t="s">
        <v>949</v>
      </c>
      <c r="B785" s="20" t="s">
        <v>152</v>
      </c>
      <c r="C785" s="22" t="s">
        <v>1145</v>
      </c>
    </row>
    <row r="786" spans="1:3">
      <c r="A786" s="20" t="s">
        <v>950</v>
      </c>
      <c r="B786" s="20" t="s">
        <v>152</v>
      </c>
      <c r="C786" s="22" t="s">
        <v>1145</v>
      </c>
    </row>
    <row r="787" spans="1:3">
      <c r="A787" s="20" t="s">
        <v>951</v>
      </c>
      <c r="B787" s="20" t="s">
        <v>152</v>
      </c>
      <c r="C787" s="22" t="s">
        <v>1145</v>
      </c>
    </row>
    <row r="788" spans="1:3">
      <c r="A788" s="20" t="s">
        <v>952</v>
      </c>
      <c r="B788" s="20" t="s">
        <v>152</v>
      </c>
      <c r="C788" s="22" t="s">
        <v>1145</v>
      </c>
    </row>
    <row r="789" spans="1:3">
      <c r="A789" s="20" t="s">
        <v>953</v>
      </c>
      <c r="B789" s="20" t="s">
        <v>152</v>
      </c>
      <c r="C789" s="22" t="s">
        <v>1145</v>
      </c>
    </row>
    <row r="790" spans="1:3">
      <c r="A790" s="20" t="s">
        <v>954</v>
      </c>
      <c r="B790" s="20" t="s">
        <v>152</v>
      </c>
      <c r="C790" s="22" t="s">
        <v>1145</v>
      </c>
    </row>
    <row r="791" spans="1:3">
      <c r="A791" s="20" t="s">
        <v>955</v>
      </c>
      <c r="B791" s="20" t="s">
        <v>152</v>
      </c>
      <c r="C791" s="22" t="s">
        <v>1145</v>
      </c>
    </row>
    <row r="792" spans="1:3">
      <c r="A792" s="20" t="s">
        <v>956</v>
      </c>
      <c r="B792" s="20" t="s">
        <v>152</v>
      </c>
      <c r="C792" s="22" t="s">
        <v>1145</v>
      </c>
    </row>
    <row r="793" spans="1:3">
      <c r="A793" s="20" t="s">
        <v>957</v>
      </c>
      <c r="B793" s="20" t="s">
        <v>152</v>
      </c>
      <c r="C793" s="22" t="s">
        <v>1145</v>
      </c>
    </row>
    <row r="794" spans="1:3">
      <c r="A794" s="20" t="s">
        <v>958</v>
      </c>
      <c r="B794" s="20" t="s">
        <v>152</v>
      </c>
      <c r="C794" s="22" t="s">
        <v>1145</v>
      </c>
    </row>
    <row r="795" spans="1:3">
      <c r="A795" s="20" t="s">
        <v>959</v>
      </c>
      <c r="B795" s="20" t="s">
        <v>152</v>
      </c>
      <c r="C795" s="22" t="s">
        <v>1145</v>
      </c>
    </row>
    <row r="796" spans="1:3">
      <c r="A796" s="20" t="s">
        <v>960</v>
      </c>
      <c r="B796" s="20" t="s">
        <v>152</v>
      </c>
      <c r="C796" s="22" t="s">
        <v>1145</v>
      </c>
    </row>
    <row r="797" spans="1:3">
      <c r="A797" s="20" t="s">
        <v>961</v>
      </c>
      <c r="B797" s="20" t="s">
        <v>152</v>
      </c>
      <c r="C797" s="22" t="s">
        <v>1145</v>
      </c>
    </row>
    <row r="798" spans="1:3">
      <c r="A798" s="20" t="s">
        <v>962</v>
      </c>
      <c r="B798" s="20" t="s">
        <v>152</v>
      </c>
      <c r="C798" s="22" t="s">
        <v>1145</v>
      </c>
    </row>
    <row r="799" spans="1:3">
      <c r="A799" s="20" t="s">
        <v>963</v>
      </c>
      <c r="B799" s="20" t="s">
        <v>152</v>
      </c>
      <c r="C799" s="22" t="s">
        <v>1145</v>
      </c>
    </row>
    <row r="800" spans="1:3">
      <c r="A800" s="20" t="s">
        <v>964</v>
      </c>
      <c r="B800" s="20" t="s">
        <v>152</v>
      </c>
      <c r="C800" s="22" t="s">
        <v>1145</v>
      </c>
    </row>
    <row r="801" spans="1:3">
      <c r="A801" s="20" t="s">
        <v>965</v>
      </c>
      <c r="B801" s="20" t="s">
        <v>153</v>
      </c>
      <c r="C801" s="22" t="s">
        <v>1146</v>
      </c>
    </row>
    <row r="802" spans="1:3">
      <c r="A802" s="20" t="s">
        <v>966</v>
      </c>
      <c r="B802" s="20" t="s">
        <v>153</v>
      </c>
      <c r="C802" s="22" t="s">
        <v>1146</v>
      </c>
    </row>
    <row r="803" spans="1:3">
      <c r="A803" s="20" t="s">
        <v>967</v>
      </c>
      <c r="B803" s="20" t="s">
        <v>153</v>
      </c>
      <c r="C803" s="22" t="s">
        <v>1146</v>
      </c>
    </row>
    <row r="804" spans="1:3">
      <c r="A804" s="20" t="s">
        <v>968</v>
      </c>
      <c r="B804" s="20" t="s">
        <v>153</v>
      </c>
      <c r="C804" s="22" t="s">
        <v>1146</v>
      </c>
    </row>
    <row r="805" spans="1:3">
      <c r="A805" s="20" t="s">
        <v>969</v>
      </c>
      <c r="B805" s="20" t="s">
        <v>153</v>
      </c>
      <c r="C805" s="22" t="s">
        <v>1146</v>
      </c>
    </row>
    <row r="806" spans="1:3">
      <c r="A806" s="20" t="s">
        <v>970</v>
      </c>
      <c r="B806" s="20" t="s">
        <v>153</v>
      </c>
      <c r="C806" s="22" t="s">
        <v>1146</v>
      </c>
    </row>
    <row r="807" spans="1:3">
      <c r="A807" s="20" t="s">
        <v>971</v>
      </c>
      <c r="B807" s="20" t="s">
        <v>153</v>
      </c>
      <c r="C807" s="22" t="s">
        <v>1146</v>
      </c>
    </row>
    <row r="808" spans="1:3">
      <c r="A808" s="20" t="s">
        <v>972</v>
      </c>
      <c r="B808" s="20" t="s">
        <v>153</v>
      </c>
      <c r="C808" s="22" t="s">
        <v>1146</v>
      </c>
    </row>
    <row r="809" spans="1:3">
      <c r="A809" s="20" t="s">
        <v>973</v>
      </c>
      <c r="B809" s="20" t="s">
        <v>153</v>
      </c>
      <c r="C809" s="22" t="s">
        <v>1146</v>
      </c>
    </row>
    <row r="810" spans="1:3">
      <c r="A810" s="20" t="s">
        <v>974</v>
      </c>
      <c r="B810" s="20" t="s">
        <v>153</v>
      </c>
      <c r="C810" s="22" t="s">
        <v>1146</v>
      </c>
    </row>
    <row r="811" spans="1:3">
      <c r="A811" s="20" t="s">
        <v>975</v>
      </c>
      <c r="B811" s="20" t="s">
        <v>154</v>
      </c>
      <c r="C811" s="22" t="s">
        <v>1147</v>
      </c>
    </row>
    <row r="812" spans="1:3">
      <c r="A812" s="20" t="s">
        <v>976</v>
      </c>
      <c r="B812" s="20" t="s">
        <v>154</v>
      </c>
      <c r="C812" s="22" t="s">
        <v>1147</v>
      </c>
    </row>
    <row r="813" spans="1:3">
      <c r="A813" s="20" t="s">
        <v>977</v>
      </c>
      <c r="B813" s="20" t="s">
        <v>154</v>
      </c>
      <c r="C813" s="22" t="s">
        <v>1147</v>
      </c>
    </row>
    <row r="814" spans="1:3">
      <c r="A814" s="20" t="s">
        <v>978</v>
      </c>
      <c r="B814" s="20" t="s">
        <v>154</v>
      </c>
      <c r="C814" s="22" t="s">
        <v>1147</v>
      </c>
    </row>
    <row r="815" spans="1:3">
      <c r="A815" s="20" t="s">
        <v>979</v>
      </c>
      <c r="B815" s="20" t="s">
        <v>154</v>
      </c>
      <c r="C815" s="22" t="s">
        <v>1147</v>
      </c>
    </row>
    <row r="816" spans="1:3">
      <c r="A816" s="20" t="s">
        <v>980</v>
      </c>
      <c r="B816" s="20" t="s">
        <v>154</v>
      </c>
      <c r="C816" s="22" t="s">
        <v>1147</v>
      </c>
    </row>
    <row r="817" spans="1:3">
      <c r="A817" s="20" t="s">
        <v>981</v>
      </c>
      <c r="B817" s="20" t="s">
        <v>154</v>
      </c>
      <c r="C817" s="22" t="s">
        <v>1147</v>
      </c>
    </row>
    <row r="818" spans="1:3">
      <c r="A818" s="20" t="s">
        <v>982</v>
      </c>
      <c r="B818" s="20" t="s">
        <v>154</v>
      </c>
      <c r="C818" s="22" t="s">
        <v>1147</v>
      </c>
    </row>
    <row r="819" spans="1:3">
      <c r="A819" s="20" t="s">
        <v>983</v>
      </c>
      <c r="B819" s="20" t="s">
        <v>154</v>
      </c>
      <c r="C819" s="22" t="s">
        <v>1147</v>
      </c>
    </row>
    <row r="820" spans="1:3">
      <c r="A820" s="20" t="s">
        <v>984</v>
      </c>
      <c r="B820" s="20" t="s">
        <v>154</v>
      </c>
      <c r="C820" s="22" t="s">
        <v>1147</v>
      </c>
    </row>
    <row r="821" spans="1:3">
      <c r="A821" s="20" t="s">
        <v>985</v>
      </c>
      <c r="B821" s="20" t="s">
        <v>155</v>
      </c>
      <c r="C821" s="22" t="s">
        <v>1148</v>
      </c>
    </row>
    <row r="822" spans="1:3">
      <c r="A822" s="20" t="s">
        <v>986</v>
      </c>
      <c r="B822" s="20" t="s">
        <v>155</v>
      </c>
      <c r="C822" s="22" t="s">
        <v>1148</v>
      </c>
    </row>
    <row r="823" spans="1:3">
      <c r="A823" s="20" t="s">
        <v>987</v>
      </c>
      <c r="B823" s="20" t="s">
        <v>155</v>
      </c>
      <c r="C823" s="22" t="s">
        <v>1148</v>
      </c>
    </row>
    <row r="824" spans="1:3">
      <c r="A824" s="20" t="s">
        <v>988</v>
      </c>
      <c r="B824" s="20" t="s">
        <v>155</v>
      </c>
      <c r="C824" s="22" t="s">
        <v>1148</v>
      </c>
    </row>
    <row r="825" spans="1:3">
      <c r="A825" s="20" t="s">
        <v>989</v>
      </c>
      <c r="B825" s="20" t="s">
        <v>155</v>
      </c>
      <c r="C825" s="22" t="s">
        <v>1148</v>
      </c>
    </row>
    <row r="826" spans="1:3">
      <c r="A826" s="20" t="s">
        <v>990</v>
      </c>
      <c r="B826" s="20" t="s">
        <v>155</v>
      </c>
      <c r="C826" s="22" t="s">
        <v>1148</v>
      </c>
    </row>
    <row r="827" spans="1:3">
      <c r="A827" s="20" t="s">
        <v>991</v>
      </c>
      <c r="B827" s="20" t="s">
        <v>155</v>
      </c>
      <c r="C827" s="22" t="s">
        <v>1148</v>
      </c>
    </row>
    <row r="828" spans="1:3">
      <c r="A828" s="20" t="s">
        <v>992</v>
      </c>
      <c r="B828" s="20" t="s">
        <v>155</v>
      </c>
      <c r="C828" s="22" t="s">
        <v>1148</v>
      </c>
    </row>
    <row r="829" spans="1:3">
      <c r="A829" s="20" t="s">
        <v>993</v>
      </c>
      <c r="B829" s="20" t="s">
        <v>155</v>
      </c>
      <c r="C829" s="22" t="s">
        <v>1148</v>
      </c>
    </row>
    <row r="830" spans="1:3">
      <c r="A830" s="20" t="s">
        <v>994</v>
      </c>
      <c r="B830" s="20" t="s">
        <v>155</v>
      </c>
      <c r="C830" s="22" t="s">
        <v>1148</v>
      </c>
    </row>
    <row r="831" spans="1:3">
      <c r="A831" s="20" t="s">
        <v>995</v>
      </c>
      <c r="B831" s="20" t="s">
        <v>156</v>
      </c>
      <c r="C831" s="22" t="s">
        <v>1149</v>
      </c>
    </row>
    <row r="832" spans="1:3">
      <c r="A832" s="20" t="s">
        <v>996</v>
      </c>
      <c r="B832" s="20" t="s">
        <v>156</v>
      </c>
      <c r="C832" s="22" t="s">
        <v>1149</v>
      </c>
    </row>
    <row r="833" spans="1:3">
      <c r="A833" s="20" t="s">
        <v>997</v>
      </c>
      <c r="B833" s="20" t="s">
        <v>156</v>
      </c>
      <c r="C833" s="22" t="s">
        <v>1149</v>
      </c>
    </row>
    <row r="834" spans="1:3">
      <c r="A834" s="20" t="s">
        <v>998</v>
      </c>
      <c r="B834" s="20" t="s">
        <v>156</v>
      </c>
      <c r="C834" s="22" t="s">
        <v>1149</v>
      </c>
    </row>
    <row r="835" spans="1:3">
      <c r="A835" s="20" t="s">
        <v>999</v>
      </c>
      <c r="B835" s="20" t="s">
        <v>156</v>
      </c>
      <c r="C835" s="22" t="s">
        <v>1149</v>
      </c>
    </row>
    <row r="836" spans="1:3">
      <c r="A836" s="20" t="s">
        <v>1000</v>
      </c>
      <c r="B836" s="20" t="s">
        <v>156</v>
      </c>
      <c r="C836" s="22" t="s">
        <v>1149</v>
      </c>
    </row>
    <row r="837" spans="1:3">
      <c r="A837" s="20" t="s">
        <v>1001</v>
      </c>
      <c r="B837" s="20" t="s">
        <v>156</v>
      </c>
      <c r="C837" s="22" t="s">
        <v>1149</v>
      </c>
    </row>
    <row r="838" spans="1:3">
      <c r="A838" s="20" t="s">
        <v>1002</v>
      </c>
      <c r="B838" s="20" t="s">
        <v>156</v>
      </c>
      <c r="C838" s="22" t="s">
        <v>1149</v>
      </c>
    </row>
    <row r="839" spans="1:3">
      <c r="A839" s="20" t="s">
        <v>1003</v>
      </c>
      <c r="B839" s="20" t="s">
        <v>156</v>
      </c>
      <c r="C839" s="22" t="s">
        <v>1149</v>
      </c>
    </row>
    <row r="840" spans="1:3">
      <c r="A840" s="20" t="s">
        <v>1004</v>
      </c>
      <c r="B840" s="20" t="s">
        <v>156</v>
      </c>
      <c r="C840" s="22" t="s">
        <v>1149</v>
      </c>
    </row>
    <row r="841" spans="1:3">
      <c r="A841" s="20" t="s">
        <v>1005</v>
      </c>
      <c r="B841" s="20" t="s">
        <v>157</v>
      </c>
      <c r="C841" s="22" t="s">
        <v>1150</v>
      </c>
    </row>
    <row r="842" spans="1:3">
      <c r="A842" s="20" t="s">
        <v>1006</v>
      </c>
      <c r="B842" s="20" t="s">
        <v>157</v>
      </c>
      <c r="C842" s="22" t="s">
        <v>1150</v>
      </c>
    </row>
    <row r="843" spans="1:3">
      <c r="A843" s="20" t="s">
        <v>1007</v>
      </c>
      <c r="B843" s="20" t="s">
        <v>157</v>
      </c>
      <c r="C843" s="22" t="s">
        <v>1150</v>
      </c>
    </row>
    <row r="844" spans="1:3">
      <c r="A844" s="20" t="s">
        <v>1008</v>
      </c>
      <c r="B844" s="20" t="s">
        <v>157</v>
      </c>
      <c r="C844" s="22" t="s">
        <v>1150</v>
      </c>
    </row>
    <row r="845" spans="1:3">
      <c r="A845" s="20" t="s">
        <v>1009</v>
      </c>
      <c r="B845" s="20" t="s">
        <v>157</v>
      </c>
      <c r="C845" s="22" t="s">
        <v>1150</v>
      </c>
    </row>
    <row r="846" spans="1:3">
      <c r="A846" s="20" t="s">
        <v>1010</v>
      </c>
      <c r="B846" s="20" t="s">
        <v>157</v>
      </c>
      <c r="C846" s="22" t="s">
        <v>1150</v>
      </c>
    </row>
    <row r="847" spans="1:3">
      <c r="A847" s="20" t="s">
        <v>1011</v>
      </c>
      <c r="B847" s="20" t="s">
        <v>157</v>
      </c>
      <c r="C847" s="22" t="s">
        <v>1150</v>
      </c>
    </row>
    <row r="848" spans="1:3">
      <c r="A848" s="20" t="s">
        <v>1012</v>
      </c>
      <c r="B848" s="20" t="s">
        <v>157</v>
      </c>
      <c r="C848" s="22" t="s">
        <v>1150</v>
      </c>
    </row>
    <row r="849" spans="1:3">
      <c r="A849" s="20" t="s">
        <v>1013</v>
      </c>
      <c r="B849" s="20" t="s">
        <v>157</v>
      </c>
      <c r="C849" s="22" t="s">
        <v>1150</v>
      </c>
    </row>
    <row r="850" spans="1:3">
      <c r="A850" s="20" t="s">
        <v>1014</v>
      </c>
      <c r="B850" s="20" t="s">
        <v>157</v>
      </c>
      <c r="C850" s="22" t="s">
        <v>1150</v>
      </c>
    </row>
    <row r="851" spans="1:3">
      <c r="A851" s="20" t="s">
        <v>1015</v>
      </c>
      <c r="B851" s="20" t="s">
        <v>157</v>
      </c>
      <c r="C851" s="22" t="s">
        <v>1150</v>
      </c>
    </row>
    <row r="852" spans="1:3">
      <c r="A852" s="20" t="s">
        <v>1016</v>
      </c>
      <c r="B852" s="20" t="s">
        <v>157</v>
      </c>
      <c r="C852" s="22" t="s">
        <v>1150</v>
      </c>
    </row>
    <row r="853" spans="1:3">
      <c r="A853" s="20" t="s">
        <v>1017</v>
      </c>
      <c r="B853" s="20" t="s">
        <v>157</v>
      </c>
      <c r="C853" s="22" t="s">
        <v>1150</v>
      </c>
    </row>
    <row r="854" spans="1:3">
      <c r="A854" s="20" t="s">
        <v>1018</v>
      </c>
      <c r="B854" s="20" t="s">
        <v>157</v>
      </c>
      <c r="C854" s="22" t="s">
        <v>1150</v>
      </c>
    </row>
    <row r="855" spans="1:3">
      <c r="A855" s="20" t="s">
        <v>1019</v>
      </c>
      <c r="B855" s="20" t="s">
        <v>157</v>
      </c>
      <c r="C855" s="22" t="s">
        <v>1150</v>
      </c>
    </row>
    <row r="856" spans="1:3">
      <c r="A856" s="20" t="s">
        <v>1020</v>
      </c>
      <c r="B856" s="20" t="s">
        <v>157</v>
      </c>
      <c r="C856" s="22" t="s">
        <v>1150</v>
      </c>
    </row>
    <row r="857" spans="1:3">
      <c r="A857" s="20" t="s">
        <v>1021</v>
      </c>
      <c r="B857" s="20" t="s">
        <v>157</v>
      </c>
      <c r="C857" s="22" t="s">
        <v>1150</v>
      </c>
    </row>
    <row r="858" spans="1:3">
      <c r="A858" s="20" t="s">
        <v>1022</v>
      </c>
      <c r="B858" s="20" t="s">
        <v>157</v>
      </c>
      <c r="C858" s="22" t="s">
        <v>1150</v>
      </c>
    </row>
    <row r="859" spans="1:3">
      <c r="A859" s="20" t="s">
        <v>1023</v>
      </c>
      <c r="B859" s="20" t="s">
        <v>157</v>
      </c>
      <c r="C859" s="22" t="s">
        <v>1150</v>
      </c>
    </row>
    <row r="860" spans="1:3">
      <c r="A860" s="20" t="s">
        <v>1024</v>
      </c>
      <c r="B860" s="20" t="s">
        <v>157</v>
      </c>
      <c r="C860" s="22" t="s">
        <v>1150</v>
      </c>
    </row>
    <row r="861" spans="1:3">
      <c r="A861" s="20" t="s">
        <v>1025</v>
      </c>
      <c r="B861" s="20" t="s">
        <v>157</v>
      </c>
      <c r="C861" s="22" t="s">
        <v>1150</v>
      </c>
    </row>
    <row r="862" spans="1:3">
      <c r="A862" s="20" t="s">
        <v>1026</v>
      </c>
      <c r="B862" s="20" t="s">
        <v>157</v>
      </c>
      <c r="C862" s="22" t="s">
        <v>1150</v>
      </c>
    </row>
    <row r="863" spans="1:3">
      <c r="A863" s="20" t="s">
        <v>1027</v>
      </c>
      <c r="B863" s="20" t="s">
        <v>157</v>
      </c>
      <c r="C863" s="22" t="s">
        <v>1150</v>
      </c>
    </row>
    <row r="864" spans="1:3">
      <c r="A864" s="20" t="s">
        <v>1028</v>
      </c>
      <c r="B864" s="20" t="s">
        <v>157</v>
      </c>
      <c r="C864" s="22" t="s">
        <v>1150</v>
      </c>
    </row>
    <row r="865" spans="1:3">
      <c r="A865" s="20" t="s">
        <v>1029</v>
      </c>
      <c r="B865" s="20" t="s">
        <v>157</v>
      </c>
      <c r="C865" s="22" t="s">
        <v>1150</v>
      </c>
    </row>
    <row r="866" spans="1:3">
      <c r="A866" s="20" t="s">
        <v>1030</v>
      </c>
      <c r="B866" s="20" t="s">
        <v>157</v>
      </c>
      <c r="C866" s="22" t="s">
        <v>1150</v>
      </c>
    </row>
    <row r="867" spans="1:3">
      <c r="A867" s="20" t="s">
        <v>1031</v>
      </c>
      <c r="B867" s="20" t="s">
        <v>157</v>
      </c>
      <c r="C867" s="22" t="s">
        <v>1150</v>
      </c>
    </row>
    <row r="868" spans="1:3">
      <c r="A868" s="20" t="s">
        <v>1032</v>
      </c>
      <c r="B868" s="20" t="s">
        <v>157</v>
      </c>
      <c r="C868" s="22" t="s">
        <v>1150</v>
      </c>
    </row>
    <row r="869" spans="1:3">
      <c r="A869" s="20" t="s">
        <v>1033</v>
      </c>
      <c r="B869" s="20" t="s">
        <v>157</v>
      </c>
      <c r="C869" s="22" t="s">
        <v>1150</v>
      </c>
    </row>
    <row r="870" spans="1:3">
      <c r="A870" s="20" t="s">
        <v>1034</v>
      </c>
      <c r="B870" s="20" t="s">
        <v>157</v>
      </c>
      <c r="C870" s="22" t="s">
        <v>1150</v>
      </c>
    </row>
    <row r="871" spans="1:3">
      <c r="A871" s="20" t="s">
        <v>1035</v>
      </c>
      <c r="B871" s="20" t="s">
        <v>157</v>
      </c>
      <c r="C871" s="22" t="s">
        <v>1150</v>
      </c>
    </row>
    <row r="872" spans="1:3">
      <c r="A872" s="20" t="s">
        <v>1036</v>
      </c>
      <c r="B872" s="20" t="s">
        <v>157</v>
      </c>
      <c r="C872" s="22" t="s">
        <v>1150</v>
      </c>
    </row>
    <row r="873" spans="1:3">
      <c r="A873" s="20" t="s">
        <v>1037</v>
      </c>
      <c r="B873" s="20" t="s">
        <v>157</v>
      </c>
      <c r="C873" s="22" t="s">
        <v>1150</v>
      </c>
    </row>
    <row r="874" spans="1:3">
      <c r="A874" s="20" t="s">
        <v>1038</v>
      </c>
      <c r="B874" s="20" t="s">
        <v>157</v>
      </c>
      <c r="C874" s="22" t="s">
        <v>1150</v>
      </c>
    </row>
    <row r="875" spans="1:3">
      <c r="A875" s="20" t="s">
        <v>1039</v>
      </c>
      <c r="B875" s="20" t="s">
        <v>157</v>
      </c>
      <c r="C875" s="22" t="s">
        <v>1150</v>
      </c>
    </row>
    <row r="876" spans="1:3">
      <c r="A876" s="20" t="s">
        <v>1040</v>
      </c>
      <c r="B876" s="20" t="s">
        <v>157</v>
      </c>
      <c r="C876" s="22" t="s">
        <v>1150</v>
      </c>
    </row>
    <row r="877" spans="1:3">
      <c r="A877" s="20" t="s">
        <v>1041</v>
      </c>
      <c r="B877" s="20" t="s">
        <v>157</v>
      </c>
      <c r="C877" s="22" t="s">
        <v>1150</v>
      </c>
    </row>
    <row r="878" spans="1:3">
      <c r="A878" s="20" t="s">
        <v>1042</v>
      </c>
      <c r="B878" s="20" t="s">
        <v>157</v>
      </c>
      <c r="C878" s="22" t="s">
        <v>1150</v>
      </c>
    </row>
    <row r="879" spans="1:3">
      <c r="A879" s="20" t="s">
        <v>1043</v>
      </c>
      <c r="B879" s="20" t="s">
        <v>157</v>
      </c>
      <c r="C879" s="22" t="s">
        <v>1150</v>
      </c>
    </row>
    <row r="880" spans="1:3">
      <c r="A880" s="20" t="s">
        <v>1044</v>
      </c>
      <c r="B880" s="20" t="s">
        <v>157</v>
      </c>
      <c r="C880" s="22" t="s">
        <v>1150</v>
      </c>
    </row>
    <row r="881" spans="1:3">
      <c r="A881" s="20" t="s">
        <v>1045</v>
      </c>
      <c r="B881" s="20" t="s">
        <v>158</v>
      </c>
      <c r="C881" s="22" t="s">
        <v>1151</v>
      </c>
    </row>
    <row r="882" spans="1:3">
      <c r="A882" s="20" t="s">
        <v>1046</v>
      </c>
      <c r="B882" s="20" t="s">
        <v>158</v>
      </c>
      <c r="C882" s="22" t="s">
        <v>1151</v>
      </c>
    </row>
    <row r="883" spans="1:3">
      <c r="A883" s="20" t="s">
        <v>1047</v>
      </c>
      <c r="B883" s="20" t="s">
        <v>158</v>
      </c>
      <c r="C883" s="22" t="s">
        <v>1151</v>
      </c>
    </row>
    <row r="884" spans="1:3">
      <c r="A884" s="20" t="s">
        <v>1048</v>
      </c>
      <c r="B884" s="20" t="s">
        <v>158</v>
      </c>
      <c r="C884" s="22" t="s">
        <v>1151</v>
      </c>
    </row>
    <row r="885" spans="1:3">
      <c r="A885" s="20" t="s">
        <v>1049</v>
      </c>
      <c r="B885" s="20" t="s">
        <v>158</v>
      </c>
      <c r="C885" s="22" t="s">
        <v>1151</v>
      </c>
    </row>
    <row r="886" spans="1:3">
      <c r="A886" s="20" t="s">
        <v>1050</v>
      </c>
      <c r="B886" s="20" t="s">
        <v>158</v>
      </c>
      <c r="C886" s="22" t="s">
        <v>1151</v>
      </c>
    </row>
    <row r="887" spans="1:3">
      <c r="A887" s="20" t="s">
        <v>1051</v>
      </c>
      <c r="B887" s="20" t="s">
        <v>158</v>
      </c>
      <c r="C887" s="22" t="s">
        <v>1151</v>
      </c>
    </row>
    <row r="888" spans="1:3">
      <c r="A888" s="20" t="s">
        <v>1052</v>
      </c>
      <c r="B888" s="20" t="s">
        <v>158</v>
      </c>
      <c r="C888" s="22" t="s">
        <v>1151</v>
      </c>
    </row>
    <row r="889" spans="1:3">
      <c r="A889" s="20" t="s">
        <v>1053</v>
      </c>
      <c r="B889" s="20" t="s">
        <v>158</v>
      </c>
      <c r="C889" s="22" t="s">
        <v>1151</v>
      </c>
    </row>
    <row r="890" spans="1:3">
      <c r="A890" s="20" t="s">
        <v>1054</v>
      </c>
      <c r="B890" s="20" t="s">
        <v>158</v>
      </c>
      <c r="C890" s="22" t="s">
        <v>1151</v>
      </c>
    </row>
    <row r="891" spans="1:3">
      <c r="A891" s="20" t="s">
        <v>1055</v>
      </c>
      <c r="B891" s="20" t="s">
        <v>159</v>
      </c>
      <c r="C891" s="22" t="s">
        <v>1152</v>
      </c>
    </row>
    <row r="892" spans="1:3">
      <c r="A892" s="20" t="s">
        <v>1056</v>
      </c>
      <c r="B892" s="20" t="s">
        <v>159</v>
      </c>
      <c r="C892" s="22" t="s">
        <v>1152</v>
      </c>
    </row>
    <row r="893" spans="1:3">
      <c r="A893" s="20" t="s">
        <v>1057</v>
      </c>
      <c r="B893" s="20" t="s">
        <v>159</v>
      </c>
      <c r="C893" s="22" t="s">
        <v>1152</v>
      </c>
    </row>
    <row r="894" spans="1:3">
      <c r="A894" s="20" t="s">
        <v>1058</v>
      </c>
      <c r="B894" s="20" t="s">
        <v>159</v>
      </c>
      <c r="C894" s="22" t="s">
        <v>1152</v>
      </c>
    </row>
    <row r="895" spans="1:3">
      <c r="A895" s="20" t="s">
        <v>1059</v>
      </c>
      <c r="B895" s="20" t="s">
        <v>159</v>
      </c>
      <c r="C895" s="22" t="s">
        <v>1152</v>
      </c>
    </row>
    <row r="896" spans="1:3">
      <c r="A896" s="20" t="s">
        <v>1060</v>
      </c>
      <c r="B896" s="20" t="s">
        <v>159</v>
      </c>
      <c r="C896" s="22" t="s">
        <v>1152</v>
      </c>
    </row>
    <row r="897" spans="1:3">
      <c r="A897" s="20" t="s">
        <v>1061</v>
      </c>
      <c r="B897" s="20" t="s">
        <v>159</v>
      </c>
      <c r="C897" s="22" t="s">
        <v>1152</v>
      </c>
    </row>
    <row r="898" spans="1:3">
      <c r="A898" s="20" t="s">
        <v>1062</v>
      </c>
      <c r="B898" s="20" t="s">
        <v>159</v>
      </c>
      <c r="C898" s="22" t="s">
        <v>1152</v>
      </c>
    </row>
    <row r="899" spans="1:3">
      <c r="A899" s="20" t="s">
        <v>1063</v>
      </c>
      <c r="B899" s="20" t="s">
        <v>159</v>
      </c>
      <c r="C899" s="22" t="s">
        <v>1152</v>
      </c>
    </row>
    <row r="900" spans="1:3">
      <c r="A900" s="20" t="s">
        <v>1064</v>
      </c>
      <c r="B900" s="20" t="s">
        <v>159</v>
      </c>
      <c r="C900" s="22" t="s">
        <v>1152</v>
      </c>
    </row>
    <row r="901" spans="1:3">
      <c r="A901" s="20" t="s">
        <v>1065</v>
      </c>
      <c r="B901" s="20" t="s">
        <v>159</v>
      </c>
      <c r="C901" s="22" t="s">
        <v>1152</v>
      </c>
    </row>
    <row r="902" spans="1:3">
      <c r="A902" s="20" t="s">
        <v>1066</v>
      </c>
      <c r="B902" s="20" t="s">
        <v>160</v>
      </c>
      <c r="C902" s="22" t="s">
        <v>1153</v>
      </c>
    </row>
    <row r="903" spans="1:3">
      <c r="A903" s="20" t="s">
        <v>1067</v>
      </c>
      <c r="B903" s="20" t="s">
        <v>160</v>
      </c>
      <c r="C903" s="22" t="s">
        <v>1153</v>
      </c>
    </row>
    <row r="904" spans="1:3">
      <c r="A904" s="20" t="s">
        <v>1068</v>
      </c>
      <c r="B904" s="20" t="s">
        <v>160</v>
      </c>
      <c r="C904" s="22" t="s">
        <v>1153</v>
      </c>
    </row>
    <row r="905" spans="1:3">
      <c r="A905" s="20" t="s">
        <v>1069</v>
      </c>
      <c r="B905" s="20" t="s">
        <v>160</v>
      </c>
      <c r="C905" s="22" t="s">
        <v>1153</v>
      </c>
    </row>
    <row r="906" spans="1:3">
      <c r="A906" s="20" t="s">
        <v>1070</v>
      </c>
      <c r="B906" s="20" t="s">
        <v>160</v>
      </c>
      <c r="C906" s="22" t="s">
        <v>1153</v>
      </c>
    </row>
    <row r="907" spans="1:3">
      <c r="A907" s="20" t="s">
        <v>1071</v>
      </c>
      <c r="B907" s="20" t="s">
        <v>160</v>
      </c>
      <c r="C907" s="22" t="s">
        <v>1153</v>
      </c>
    </row>
    <row r="908" spans="1:3">
      <c r="A908" s="20" t="s">
        <v>1072</v>
      </c>
      <c r="B908" s="20" t="s">
        <v>160</v>
      </c>
      <c r="C908" s="22" t="s">
        <v>1153</v>
      </c>
    </row>
    <row r="909" spans="1:3">
      <c r="A909" s="20" t="s">
        <v>1073</v>
      </c>
      <c r="B909" s="20" t="s">
        <v>160</v>
      </c>
      <c r="C909" s="22" t="s">
        <v>1153</v>
      </c>
    </row>
    <row r="910" spans="1:3">
      <c r="A910" s="20" t="s">
        <v>1074</v>
      </c>
      <c r="B910" s="20" t="s">
        <v>160</v>
      </c>
      <c r="C910" s="22" t="s">
        <v>1153</v>
      </c>
    </row>
    <row r="911" spans="1:3">
      <c r="A911" s="20" t="s">
        <v>1075</v>
      </c>
      <c r="B911" s="20" t="s">
        <v>160</v>
      </c>
      <c r="C911" s="22" t="s">
        <v>1153</v>
      </c>
    </row>
    <row r="912" spans="1:3">
      <c r="A912" s="20" t="s">
        <v>1076</v>
      </c>
      <c r="B912" s="20" t="s">
        <v>161</v>
      </c>
      <c r="C912" s="22" t="s">
        <v>1154</v>
      </c>
    </row>
    <row r="913" spans="1:3">
      <c r="A913" s="20" t="s">
        <v>1077</v>
      </c>
      <c r="B913" s="20" t="s">
        <v>161</v>
      </c>
      <c r="C913" s="22" t="s">
        <v>1154</v>
      </c>
    </row>
    <row r="914" spans="1:3">
      <c r="A914" s="20" t="s">
        <v>1078</v>
      </c>
      <c r="B914" s="20" t="s">
        <v>161</v>
      </c>
      <c r="C914" s="22" t="s">
        <v>1154</v>
      </c>
    </row>
    <row r="915" spans="1:3">
      <c r="A915" s="20" t="s">
        <v>1079</v>
      </c>
      <c r="B915" s="20" t="s">
        <v>161</v>
      </c>
      <c r="C915" s="22" t="s">
        <v>1154</v>
      </c>
    </row>
    <row r="916" spans="1:3">
      <c r="A916" s="20" t="s">
        <v>1080</v>
      </c>
      <c r="B916" s="20" t="s">
        <v>161</v>
      </c>
      <c r="C916" s="22" t="s">
        <v>1154</v>
      </c>
    </row>
    <row r="917" spans="1:3">
      <c r="A917" s="20" t="s">
        <v>1081</v>
      </c>
      <c r="B917" s="20" t="s">
        <v>161</v>
      </c>
      <c r="C917" s="22" t="s">
        <v>1154</v>
      </c>
    </row>
    <row r="918" spans="1:3">
      <c r="A918" s="20" t="s">
        <v>1082</v>
      </c>
      <c r="B918" s="20" t="s">
        <v>161</v>
      </c>
      <c r="C918" s="22" t="s">
        <v>1154</v>
      </c>
    </row>
    <row r="919" spans="1:3">
      <c r="A919" s="20" t="s">
        <v>1083</v>
      </c>
      <c r="B919" s="20" t="s">
        <v>161</v>
      </c>
      <c r="C919" s="22" t="s">
        <v>1154</v>
      </c>
    </row>
    <row r="920" spans="1:3">
      <c r="A920" s="20" t="s">
        <v>1084</v>
      </c>
      <c r="B920" s="20" t="s">
        <v>161</v>
      </c>
      <c r="C920" s="22" t="s">
        <v>1154</v>
      </c>
    </row>
    <row r="921" spans="1:3">
      <c r="A921" s="20" t="s">
        <v>1085</v>
      </c>
      <c r="B921" s="20" t="s">
        <v>162</v>
      </c>
      <c r="C921" s="22" t="s">
        <v>1155</v>
      </c>
    </row>
    <row r="922" spans="1:3">
      <c r="A922" s="20" t="s">
        <v>1086</v>
      </c>
      <c r="B922" s="20" t="s">
        <v>162</v>
      </c>
      <c r="C922" s="22" t="s">
        <v>1155</v>
      </c>
    </row>
    <row r="923" spans="1:3">
      <c r="A923" s="20" t="s">
        <v>1087</v>
      </c>
      <c r="B923" s="20" t="s">
        <v>162</v>
      </c>
      <c r="C923" s="22" t="s">
        <v>1155</v>
      </c>
    </row>
    <row r="924" spans="1:3">
      <c r="A924" s="20" t="s">
        <v>1088</v>
      </c>
      <c r="B924" s="20" t="s">
        <v>162</v>
      </c>
      <c r="C924" s="22" t="s">
        <v>1155</v>
      </c>
    </row>
    <row r="925" spans="1:3">
      <c r="A925" s="20" t="s">
        <v>1089</v>
      </c>
      <c r="B925" s="20" t="s">
        <v>162</v>
      </c>
      <c r="C925" s="22" t="s">
        <v>1155</v>
      </c>
    </row>
    <row r="926" spans="1:3">
      <c r="A926" s="20" t="s">
        <v>1090</v>
      </c>
      <c r="B926" s="20" t="s">
        <v>162</v>
      </c>
      <c r="C926" s="22" t="s">
        <v>1155</v>
      </c>
    </row>
    <row r="927" spans="1:3">
      <c r="A927" s="20" t="s">
        <v>1091</v>
      </c>
      <c r="B927" s="20" t="s">
        <v>162</v>
      </c>
      <c r="C927" s="22" t="s">
        <v>1155</v>
      </c>
    </row>
    <row r="928" spans="1:3">
      <c r="A928" s="20" t="s">
        <v>1092</v>
      </c>
      <c r="B928" s="20" t="s">
        <v>162</v>
      </c>
      <c r="C928" s="22" t="s">
        <v>1155</v>
      </c>
    </row>
    <row r="929" spans="1:3">
      <c r="A929" s="20" t="s">
        <v>1093</v>
      </c>
      <c r="B929" s="20" t="s">
        <v>162</v>
      </c>
      <c r="C929" s="22" t="s">
        <v>1155</v>
      </c>
    </row>
    <row r="930" spans="1:3">
      <c r="A930" s="20" t="s">
        <v>1094</v>
      </c>
      <c r="B930" s="20" t="s">
        <v>162</v>
      </c>
      <c r="C930" s="22" t="s">
        <v>1155</v>
      </c>
    </row>
    <row r="931" spans="1:3">
      <c r="A931" s="20" t="s">
        <v>1095</v>
      </c>
      <c r="B931" s="20" t="s">
        <v>163</v>
      </c>
      <c r="C931" s="22" t="s">
        <v>1156</v>
      </c>
    </row>
    <row r="932" spans="1:3">
      <c r="A932" s="20" t="s">
        <v>1096</v>
      </c>
      <c r="B932" s="20" t="s">
        <v>163</v>
      </c>
      <c r="C932" s="22" t="s">
        <v>1156</v>
      </c>
    </row>
    <row r="933" spans="1:3">
      <c r="A933" s="20" t="s">
        <v>1097</v>
      </c>
      <c r="B933" s="20" t="s">
        <v>163</v>
      </c>
      <c r="C933" s="22" t="s">
        <v>1156</v>
      </c>
    </row>
    <row r="934" spans="1:3">
      <c r="A934" s="20" t="s">
        <v>1098</v>
      </c>
      <c r="B934" s="20" t="s">
        <v>163</v>
      </c>
      <c r="C934" s="22" t="s">
        <v>1156</v>
      </c>
    </row>
    <row r="935" spans="1:3">
      <c r="A935" s="20" t="s">
        <v>1099</v>
      </c>
      <c r="B935" s="20" t="s">
        <v>163</v>
      </c>
      <c r="C935" s="22" t="s">
        <v>1156</v>
      </c>
    </row>
    <row r="936" spans="1:3">
      <c r="A936" s="20" t="s">
        <v>1100</v>
      </c>
      <c r="B936" s="20" t="s">
        <v>163</v>
      </c>
      <c r="C936" s="22" t="s">
        <v>1156</v>
      </c>
    </row>
    <row r="937" spans="1:3">
      <c r="A937" s="20" t="s">
        <v>1101</v>
      </c>
      <c r="B937" s="20" t="s">
        <v>163</v>
      </c>
      <c r="C937" s="22" t="s">
        <v>1156</v>
      </c>
    </row>
    <row r="938" spans="1:3">
      <c r="A938" s="20" t="s">
        <v>1102</v>
      </c>
      <c r="B938" s="20" t="s">
        <v>163</v>
      </c>
      <c r="C938" s="22" t="s">
        <v>1156</v>
      </c>
    </row>
    <row r="939" spans="1:3">
      <c r="A939" s="20" t="s">
        <v>1103</v>
      </c>
      <c r="B939" s="20" t="s">
        <v>163</v>
      </c>
      <c r="C939" s="22" t="s">
        <v>1156</v>
      </c>
    </row>
    <row r="940" spans="1:3">
      <c r="A940" s="20" t="s">
        <v>1104</v>
      </c>
      <c r="B940" s="20" t="s">
        <v>163</v>
      </c>
      <c r="C940" s="22" t="s">
        <v>1156</v>
      </c>
    </row>
    <row r="941" spans="1:3">
      <c r="A941" s="20" t="s">
        <v>1105</v>
      </c>
      <c r="B941" s="20" t="s">
        <v>164</v>
      </c>
      <c r="C941" s="22" t="s">
        <v>1157</v>
      </c>
    </row>
    <row r="942" spans="1:3">
      <c r="A942" s="20" t="s">
        <v>1106</v>
      </c>
      <c r="B942" s="20" t="s">
        <v>164</v>
      </c>
      <c r="C942" s="22" t="s">
        <v>1157</v>
      </c>
    </row>
    <row r="943" spans="1:3">
      <c r="A943" s="20" t="s">
        <v>1107</v>
      </c>
      <c r="B943" s="20" t="s">
        <v>164</v>
      </c>
      <c r="C943" s="22" t="s">
        <v>1157</v>
      </c>
    </row>
    <row r="944" spans="1:3">
      <c r="A944" s="20" t="s">
        <v>1108</v>
      </c>
      <c r="B944" s="20" t="s">
        <v>164</v>
      </c>
      <c r="C944" s="22" t="s">
        <v>1157</v>
      </c>
    </row>
    <row r="945" spans="1:3">
      <c r="A945" s="20" t="s">
        <v>1109</v>
      </c>
      <c r="B945" s="20" t="s">
        <v>164</v>
      </c>
      <c r="C945" s="22" t="s">
        <v>1157</v>
      </c>
    </row>
    <row r="946" spans="1:3">
      <c r="A946" s="20" t="s">
        <v>1110</v>
      </c>
      <c r="B946" s="20" t="s">
        <v>164</v>
      </c>
      <c r="C946" s="22" t="s">
        <v>1157</v>
      </c>
    </row>
    <row r="947" spans="1:3">
      <c r="A947" s="20" t="s">
        <v>1111</v>
      </c>
      <c r="B947" s="20" t="s">
        <v>164</v>
      </c>
      <c r="C947" s="22" t="s">
        <v>1157</v>
      </c>
    </row>
    <row r="948" spans="1:3">
      <c r="A948" s="20" t="s">
        <v>1112</v>
      </c>
      <c r="B948" s="20" t="s">
        <v>164</v>
      </c>
      <c r="C948" s="22" t="s">
        <v>1157</v>
      </c>
    </row>
  </sheetData>
  <phoneticPr fontId="7"/>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pageSetUpPr fitToPage="1"/>
  </sheetPr>
  <dimension ref="B1:BL90"/>
  <sheetViews>
    <sheetView showGridLines="0" zoomScaleNormal="100" workbookViewId="0"/>
  </sheetViews>
  <sheetFormatPr defaultRowHeight="13.5"/>
  <cols>
    <col min="1" max="1" width="4.125" style="24" customWidth="1"/>
    <col min="2" max="11" width="2.25" style="24" customWidth="1"/>
    <col min="12" max="34" width="2.625" style="24" customWidth="1"/>
    <col min="35" max="36" width="2.875" style="24" customWidth="1"/>
    <col min="37" max="40" width="2.625" style="24" customWidth="1"/>
    <col min="41" max="71" width="2.25" style="24" customWidth="1"/>
    <col min="72" max="72" width="39" style="24" customWidth="1"/>
    <col min="73" max="73" width="9" style="24" customWidth="1"/>
    <col min="74" max="16384" width="9" style="24"/>
  </cols>
  <sheetData>
    <row r="1" spans="2:64" ht="14.25" customHeight="1">
      <c r="AC1" s="452"/>
      <c r="AD1" s="452"/>
      <c r="AE1" s="452"/>
      <c r="AF1" s="452"/>
      <c r="AG1" s="452"/>
      <c r="AH1" s="452"/>
      <c r="AI1" s="452"/>
      <c r="AJ1" s="452"/>
      <c r="AK1" s="452"/>
      <c r="AL1" s="452"/>
      <c r="AM1" s="452"/>
      <c r="AN1" s="452"/>
      <c r="BL1" s="25">
        <v>1</v>
      </c>
    </row>
    <row r="2" spans="2:64" ht="17.25">
      <c r="C2" s="476" t="s">
        <v>0</v>
      </c>
      <c r="D2" s="477"/>
      <c r="E2" s="478"/>
      <c r="G2" s="123" t="s">
        <v>1330</v>
      </c>
      <c r="H2" s="123"/>
      <c r="I2" s="123"/>
      <c r="J2" s="123"/>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row>
    <row r="3" spans="2:64" ht="3.75" customHeight="1"/>
    <row r="4" spans="2:64" ht="17.25">
      <c r="D4" s="27" t="s">
        <v>1</v>
      </c>
      <c r="AC4" s="480" t="s">
        <v>1331</v>
      </c>
      <c r="AD4" s="481"/>
      <c r="AE4" s="481"/>
      <c r="AF4" s="481"/>
      <c r="AG4" s="481"/>
      <c r="AH4" s="481"/>
      <c r="AI4" s="479" t="str">
        <f>IF(入力シート!$N$6="","",入力シート!$N$6)</f>
        <v/>
      </c>
      <c r="AJ4" s="479"/>
      <c r="AK4" s="28" t="s">
        <v>2</v>
      </c>
      <c r="AL4" s="479" t="str">
        <f>IF(入力シート!$Q$6="","",入力シート!$Q$6)</f>
        <v/>
      </c>
      <c r="AM4" s="479"/>
      <c r="AN4" s="29" t="s">
        <v>3</v>
      </c>
      <c r="AO4" s="30"/>
    </row>
    <row r="5" spans="2:64" s="31" customFormat="1" ht="2.25" customHeight="1">
      <c r="D5" s="32"/>
      <c r="AC5" s="33"/>
      <c r="AD5" s="33"/>
      <c r="AE5" s="33"/>
      <c r="AF5" s="33"/>
      <c r="AG5" s="33"/>
      <c r="AH5" s="33"/>
      <c r="AI5" s="34"/>
      <c r="AJ5" s="34"/>
      <c r="AK5" s="35"/>
      <c r="AL5" s="34"/>
      <c r="AM5" s="34"/>
      <c r="AN5" s="35"/>
      <c r="AO5" s="36"/>
    </row>
    <row r="6" spans="2:64" ht="7.5" customHeight="1">
      <c r="D6" s="30"/>
      <c r="E6" s="83" t="s">
        <v>1259</v>
      </c>
      <c r="K6" s="31"/>
      <c r="L6" s="31"/>
      <c r="M6" s="31"/>
      <c r="N6" s="31"/>
      <c r="O6" s="31"/>
    </row>
    <row r="7" spans="2:64" ht="7.5" customHeight="1">
      <c r="D7" s="37" t="s">
        <v>1258</v>
      </c>
      <c r="E7" s="30"/>
      <c r="K7" s="31"/>
      <c r="L7" s="31"/>
      <c r="M7" s="31"/>
      <c r="N7" s="31"/>
      <c r="O7" s="31"/>
    </row>
    <row r="8" spans="2:64" ht="7.5" customHeight="1">
      <c r="B8" s="38"/>
      <c r="C8" s="38"/>
      <c r="D8" s="38" t="s">
        <v>81</v>
      </c>
      <c r="E8" s="38"/>
      <c r="G8" s="38" t="s">
        <v>5</v>
      </c>
      <c r="K8" s="31"/>
      <c r="L8" s="31"/>
      <c r="M8" s="31"/>
      <c r="N8" s="31"/>
      <c r="O8" s="31"/>
      <c r="Z8" s="38" t="s">
        <v>9</v>
      </c>
    </row>
    <row r="9" spans="2:64" ht="7.5" customHeight="1">
      <c r="B9" s="38"/>
      <c r="C9" s="38"/>
      <c r="D9" s="38" t="s">
        <v>4</v>
      </c>
      <c r="G9" s="38" t="s">
        <v>6</v>
      </c>
      <c r="K9" s="31"/>
      <c r="L9" s="31"/>
      <c r="M9" s="31"/>
      <c r="N9" s="31"/>
      <c r="O9" s="31"/>
      <c r="Z9" s="38" t="s">
        <v>1313</v>
      </c>
    </row>
    <row r="10" spans="2:64" ht="7.5" customHeight="1">
      <c r="B10" s="38"/>
      <c r="C10" s="38"/>
      <c r="D10" s="38"/>
      <c r="G10" s="38" t="s">
        <v>7</v>
      </c>
      <c r="K10" s="31"/>
      <c r="L10" s="31"/>
      <c r="M10" s="31"/>
      <c r="N10" s="31"/>
      <c r="O10" s="31"/>
      <c r="Z10" s="38" t="s">
        <v>10</v>
      </c>
    </row>
    <row r="11" spans="2:64" ht="7.5" customHeight="1">
      <c r="B11" s="38"/>
      <c r="C11" s="38"/>
      <c r="D11" s="38"/>
      <c r="G11" s="38" t="s">
        <v>8</v>
      </c>
      <c r="K11" s="31"/>
      <c r="L11" s="31"/>
      <c r="M11" s="31"/>
      <c r="N11" s="31"/>
      <c r="O11" s="31"/>
      <c r="Z11" s="38" t="s">
        <v>11</v>
      </c>
    </row>
    <row r="12" spans="2:64" ht="3.75" customHeight="1">
      <c r="B12" s="38"/>
      <c r="C12" s="38"/>
      <c r="D12" s="38"/>
      <c r="E12" s="38"/>
    </row>
    <row r="13" spans="2:64">
      <c r="B13" s="426" t="s">
        <v>1264</v>
      </c>
      <c r="C13" s="427"/>
      <c r="D13" s="428"/>
      <c r="E13" s="428"/>
      <c r="F13" s="428"/>
      <c r="G13" s="428"/>
      <c r="H13" s="428"/>
      <c r="I13" s="428"/>
      <c r="J13" s="428"/>
      <c r="K13" s="429"/>
      <c r="L13" s="430" t="str">
        <f>IF(入力シート!$H$8="","",入力シート!$H$8)</f>
        <v/>
      </c>
      <c r="M13" s="431"/>
      <c r="N13" s="431"/>
      <c r="O13" s="431"/>
      <c r="P13" s="431"/>
      <c r="Q13" s="431"/>
      <c r="R13" s="431"/>
      <c r="S13" s="431"/>
      <c r="T13" s="431"/>
      <c r="U13" s="431"/>
      <c r="V13" s="431"/>
      <c r="W13" s="431"/>
      <c r="X13" s="431"/>
      <c r="Y13" s="431"/>
      <c r="Z13" s="431"/>
      <c r="AA13" s="431"/>
      <c r="AB13" s="431"/>
      <c r="AC13" s="431"/>
      <c r="AD13" s="431"/>
      <c r="AE13" s="431"/>
      <c r="AF13" s="431"/>
      <c r="AG13" s="431"/>
      <c r="AH13" s="431"/>
      <c r="AI13" s="431"/>
      <c r="AJ13" s="431"/>
      <c r="AK13" s="431"/>
      <c r="AL13" s="431"/>
      <c r="AM13" s="431"/>
      <c r="AN13" s="432"/>
    </row>
    <row r="14" spans="2:64" ht="13.5" customHeight="1">
      <c r="B14" s="91"/>
      <c r="C14" s="92"/>
      <c r="D14" s="439" t="s">
        <v>1329</v>
      </c>
      <c r="E14" s="440"/>
      <c r="F14" s="440"/>
      <c r="G14" s="440"/>
      <c r="H14" s="440"/>
      <c r="I14" s="440"/>
      <c r="J14" s="440"/>
      <c r="K14" s="441"/>
      <c r="L14" s="447" t="s">
        <v>1293</v>
      </c>
      <c r="M14" s="448"/>
      <c r="N14" s="442" t="str">
        <f>IF(入力シート!$B$9="入力不要","---",入力シート!$K$9)</f>
        <v>---</v>
      </c>
      <c r="O14" s="442"/>
      <c r="P14" s="443" t="s">
        <v>1282</v>
      </c>
      <c r="Q14" s="443"/>
      <c r="R14" s="444" t="str">
        <f>IF(入力シート!$B$9="入力不要","---",入力シート!$N$9)</f>
        <v>---</v>
      </c>
      <c r="S14" s="444"/>
      <c r="T14" s="443" t="s">
        <v>1284</v>
      </c>
      <c r="U14" s="443"/>
      <c r="V14" s="444" t="str">
        <f>IF(入力シート!$B$9="入力不要","---",入力シート!$Q$9)</f>
        <v>---</v>
      </c>
      <c r="W14" s="444"/>
      <c r="X14" s="428" t="s">
        <v>1285</v>
      </c>
      <c r="Y14" s="429"/>
      <c r="Z14" s="445" t="s">
        <v>1328</v>
      </c>
      <c r="AA14" s="446"/>
      <c r="AB14" s="446"/>
      <c r="AC14" s="446"/>
      <c r="AD14" s="446"/>
      <c r="AE14" s="446"/>
      <c r="AF14" s="446"/>
      <c r="AG14" s="446"/>
      <c r="AH14" s="446"/>
      <c r="AI14" s="446"/>
      <c r="AJ14" s="446"/>
      <c r="AK14" s="446"/>
      <c r="AL14" s="446"/>
      <c r="AM14" s="446"/>
      <c r="AN14" s="446"/>
    </row>
    <row r="15" spans="2:64" ht="18.75" customHeight="1">
      <c r="B15" s="433" t="s">
        <v>74</v>
      </c>
      <c r="C15" s="434"/>
      <c r="D15" s="486" t="s">
        <v>12</v>
      </c>
      <c r="E15" s="486"/>
      <c r="F15" s="486"/>
      <c r="G15" s="486"/>
      <c r="H15" s="486"/>
      <c r="I15" s="486"/>
      <c r="J15" s="486"/>
      <c r="K15" s="487"/>
      <c r="L15" s="474" t="str">
        <f>IF(入力シート!$H$11="","",入力シート!$H$11)</f>
        <v/>
      </c>
      <c r="M15" s="475"/>
      <c r="N15" s="475"/>
      <c r="O15" s="475"/>
      <c r="P15" s="475"/>
      <c r="Q15" s="475"/>
      <c r="R15" s="482" t="s">
        <v>1322</v>
      </c>
      <c r="S15" s="482"/>
      <c r="T15" s="482"/>
      <c r="U15" s="482"/>
      <c r="V15" s="482"/>
      <c r="W15" s="482"/>
      <c r="X15" s="482"/>
      <c r="Y15" s="482"/>
      <c r="Z15" s="482"/>
      <c r="AA15" s="482"/>
      <c r="AB15" s="482"/>
      <c r="AC15" s="482"/>
      <c r="AD15" s="482"/>
      <c r="AE15" s="482"/>
      <c r="AF15" s="482"/>
      <c r="AG15" s="482"/>
      <c r="AH15" s="482"/>
      <c r="AI15" s="482"/>
      <c r="AJ15" s="482"/>
      <c r="AK15" s="482"/>
      <c r="AL15" s="482"/>
      <c r="AM15" s="482"/>
      <c r="AN15" s="483"/>
    </row>
    <row r="16" spans="2:64" ht="13.5" customHeight="1">
      <c r="B16" s="435"/>
      <c r="C16" s="436"/>
      <c r="D16" s="488" t="s">
        <v>15</v>
      </c>
      <c r="E16" s="488"/>
      <c r="F16" s="488"/>
      <c r="G16" s="488"/>
      <c r="H16" s="488"/>
      <c r="I16" s="488"/>
      <c r="J16" s="488"/>
      <c r="K16" s="488"/>
      <c r="L16" s="459" t="s">
        <v>69</v>
      </c>
      <c r="M16" s="408"/>
      <c r="N16" s="408"/>
      <c r="O16" s="384" t="str">
        <f>IF(入力シート!$N$13="","",入力シート!$N$13)</f>
        <v/>
      </c>
      <c r="P16" s="384"/>
      <c r="Q16" s="384"/>
      <c r="R16" s="384"/>
      <c r="S16" s="384"/>
      <c r="T16" s="384"/>
      <c r="U16" s="384"/>
      <c r="V16" s="384"/>
      <c r="W16" s="384"/>
      <c r="X16" s="384"/>
      <c r="Y16" s="384"/>
      <c r="Z16" s="384"/>
      <c r="AA16" s="384"/>
      <c r="AB16" s="384"/>
      <c r="AC16" s="384"/>
      <c r="AD16" s="384"/>
      <c r="AE16" s="384"/>
      <c r="AF16" s="384"/>
      <c r="AG16" s="384"/>
      <c r="AH16" s="384"/>
      <c r="AI16" s="384"/>
      <c r="AJ16" s="384"/>
      <c r="AK16" s="384"/>
      <c r="AL16" s="384"/>
      <c r="AM16" s="384"/>
      <c r="AN16" s="385"/>
    </row>
    <row r="17" spans="2:46" ht="24.75" customHeight="1">
      <c r="B17" s="435"/>
      <c r="C17" s="436"/>
      <c r="D17" s="489"/>
      <c r="E17" s="489"/>
      <c r="F17" s="489"/>
      <c r="G17" s="489"/>
      <c r="H17" s="489"/>
      <c r="I17" s="489"/>
      <c r="J17" s="489"/>
      <c r="K17" s="489"/>
      <c r="L17" s="484" t="str">
        <f>IF(入力シート!$N$14="","",入力シート!$N$14)</f>
        <v/>
      </c>
      <c r="M17" s="410"/>
      <c r="N17" s="410"/>
      <c r="O17" s="410"/>
      <c r="P17" s="485"/>
      <c r="Q17" s="410"/>
      <c r="R17" s="410"/>
      <c r="S17" s="413"/>
      <c r="T17" s="412"/>
      <c r="U17" s="412"/>
      <c r="V17" s="412"/>
      <c r="W17" s="412"/>
      <c r="X17" s="412"/>
      <c r="Y17" s="412"/>
      <c r="Z17" s="412"/>
      <c r="AA17" s="412"/>
      <c r="AB17" s="412"/>
      <c r="AC17" s="412"/>
      <c r="AD17" s="412"/>
      <c r="AE17" s="412"/>
      <c r="AF17" s="412"/>
      <c r="AG17" s="412"/>
      <c r="AH17" s="412"/>
      <c r="AI17" s="412"/>
      <c r="AJ17" s="412"/>
      <c r="AK17" s="412"/>
      <c r="AL17" s="412"/>
      <c r="AM17" s="412"/>
      <c r="AN17" s="414"/>
    </row>
    <row r="18" spans="2:46" ht="15.75" customHeight="1">
      <c r="B18" s="435"/>
      <c r="C18" s="436"/>
      <c r="D18" s="425" t="s">
        <v>13</v>
      </c>
      <c r="E18" s="425"/>
      <c r="F18" s="425"/>
      <c r="G18" s="425"/>
      <c r="H18" s="425"/>
      <c r="I18" s="425"/>
      <c r="J18" s="425"/>
      <c r="K18" s="425"/>
      <c r="L18" s="644" t="str">
        <f>IF(入力シート!$K$16="","",入力シート!$K$16)</f>
        <v/>
      </c>
      <c r="M18" s="645"/>
      <c r="N18" s="645"/>
      <c r="O18" s="645"/>
      <c r="P18" s="645"/>
      <c r="Q18" s="645"/>
      <c r="R18" s="645"/>
      <c r="S18" s="39" t="s">
        <v>68</v>
      </c>
      <c r="T18" s="40"/>
      <c r="U18" s="40"/>
      <c r="V18" s="40"/>
      <c r="W18" s="40"/>
      <c r="X18" s="40"/>
      <c r="Y18" s="40"/>
      <c r="Z18" s="40"/>
      <c r="AA18" s="40"/>
      <c r="AB18" s="41"/>
      <c r="AC18" s="41"/>
      <c r="AD18" s="41"/>
      <c r="AE18" s="41"/>
      <c r="AF18" s="41"/>
      <c r="AG18" s="42"/>
      <c r="AH18" s="43"/>
      <c r="AI18" s="43"/>
      <c r="AJ18" s="43"/>
      <c r="AK18" s="43"/>
      <c r="AL18" s="43"/>
      <c r="AM18" s="43"/>
      <c r="AN18" s="43"/>
      <c r="AO18" s="44"/>
      <c r="AP18" s="44"/>
      <c r="AQ18" s="44"/>
      <c r="AR18" s="44"/>
      <c r="AS18" s="44"/>
      <c r="AT18" s="44"/>
    </row>
    <row r="19" spans="2:46" ht="12" customHeight="1">
      <c r="B19" s="435"/>
      <c r="C19" s="436"/>
      <c r="D19" s="497" t="s">
        <v>82</v>
      </c>
      <c r="E19" s="375"/>
      <c r="F19" s="375"/>
      <c r="G19" s="375"/>
      <c r="H19" s="375"/>
      <c r="I19" s="375"/>
      <c r="J19" s="375"/>
      <c r="K19" s="376"/>
      <c r="L19" s="461" t="s">
        <v>1324</v>
      </c>
      <c r="M19" s="462"/>
      <c r="N19" s="462"/>
      <c r="O19" s="462"/>
      <c r="P19" s="462"/>
      <c r="Q19" s="463"/>
      <c r="R19" s="45" t="s">
        <v>17</v>
      </c>
      <c r="S19" s="46"/>
      <c r="T19" s="46"/>
      <c r="U19" s="399" t="str">
        <f>入力シート!$T$19&amp;入力シート!$T$21</f>
        <v/>
      </c>
      <c r="V19" s="399"/>
      <c r="W19" s="399"/>
      <c r="X19" s="399"/>
      <c r="Y19" s="399"/>
      <c r="Z19" s="399"/>
      <c r="AA19" s="399"/>
      <c r="AB19" s="399"/>
      <c r="AC19" s="399"/>
      <c r="AD19" s="399"/>
      <c r="AE19" s="399"/>
      <c r="AF19" s="399"/>
      <c r="AG19" s="399"/>
      <c r="AH19" s="399"/>
      <c r="AI19" s="399"/>
      <c r="AJ19" s="399"/>
      <c r="AK19" s="399"/>
      <c r="AL19" s="399"/>
      <c r="AM19" s="399"/>
      <c r="AN19" s="400"/>
    </row>
    <row r="20" spans="2:46" ht="12" customHeight="1">
      <c r="B20" s="435"/>
      <c r="C20" s="436"/>
      <c r="D20" s="377"/>
      <c r="E20" s="378"/>
      <c r="F20" s="378"/>
      <c r="G20" s="378"/>
      <c r="H20" s="378"/>
      <c r="I20" s="378"/>
      <c r="J20" s="378"/>
      <c r="K20" s="380"/>
      <c r="L20" s="464" t="str">
        <f>IF(入力シート!$P$18="","",入力シート!$P$18)</f>
        <v/>
      </c>
      <c r="M20" s="465"/>
      <c r="N20" s="468" t="s">
        <v>14</v>
      </c>
      <c r="O20" s="470" t="str">
        <f>IF(入力シート!$S$18="","",入力シート!$S$18)</f>
        <v/>
      </c>
      <c r="P20" s="470"/>
      <c r="Q20" s="471"/>
      <c r="R20" s="513" t="str">
        <f>入力シート!$T$20&amp;入力シート!$T$22</f>
        <v/>
      </c>
      <c r="S20" s="514"/>
      <c r="T20" s="515"/>
      <c r="U20" s="514"/>
      <c r="V20" s="514"/>
      <c r="W20" s="514"/>
      <c r="X20" s="514"/>
      <c r="Y20" s="514"/>
      <c r="Z20" s="514"/>
      <c r="AA20" s="514"/>
      <c r="AB20" s="514"/>
      <c r="AC20" s="514"/>
      <c r="AD20" s="514"/>
      <c r="AE20" s="514"/>
      <c r="AF20" s="514"/>
      <c r="AG20" s="514"/>
      <c r="AH20" s="514"/>
      <c r="AI20" s="514"/>
      <c r="AJ20" s="514"/>
      <c r="AK20" s="514"/>
      <c r="AL20" s="514"/>
      <c r="AM20" s="514"/>
      <c r="AN20" s="516"/>
    </row>
    <row r="21" spans="2:46" ht="10.5" customHeight="1">
      <c r="B21" s="435"/>
      <c r="C21" s="436"/>
      <c r="D21" s="377"/>
      <c r="E21" s="378"/>
      <c r="F21" s="378"/>
      <c r="G21" s="378"/>
      <c r="H21" s="378"/>
      <c r="I21" s="378"/>
      <c r="J21" s="378"/>
      <c r="K21" s="380"/>
      <c r="L21" s="466"/>
      <c r="M21" s="467"/>
      <c r="N21" s="469"/>
      <c r="O21" s="472"/>
      <c r="P21" s="472"/>
      <c r="Q21" s="473"/>
      <c r="R21" s="517"/>
      <c r="S21" s="518"/>
      <c r="T21" s="519"/>
      <c r="U21" s="518"/>
      <c r="V21" s="518"/>
      <c r="W21" s="518"/>
      <c r="X21" s="519"/>
      <c r="Y21" s="518"/>
      <c r="Z21" s="518"/>
      <c r="AA21" s="518"/>
      <c r="AB21" s="518"/>
      <c r="AC21" s="518"/>
      <c r="AD21" s="518"/>
      <c r="AE21" s="518"/>
      <c r="AF21" s="518"/>
      <c r="AG21" s="518"/>
      <c r="AH21" s="518"/>
      <c r="AI21" s="518"/>
      <c r="AJ21" s="518"/>
      <c r="AK21" s="518"/>
      <c r="AL21" s="518"/>
      <c r="AM21" s="518"/>
      <c r="AN21" s="520"/>
    </row>
    <row r="22" spans="2:46">
      <c r="B22" s="435"/>
      <c r="C22" s="436"/>
      <c r="D22" s="377"/>
      <c r="E22" s="378"/>
      <c r="F22" s="378"/>
      <c r="G22" s="378"/>
      <c r="H22" s="378"/>
      <c r="I22" s="378"/>
      <c r="J22" s="378"/>
      <c r="K22" s="380"/>
      <c r="L22" s="47" t="s">
        <v>17</v>
      </c>
      <c r="M22" s="48"/>
      <c r="N22" s="48"/>
      <c r="O22" s="384" t="str">
        <f>IF(入力シート!$T$23="","",入力シート!$T$23)</f>
        <v/>
      </c>
      <c r="P22" s="384"/>
      <c r="Q22" s="384"/>
      <c r="R22" s="384"/>
      <c r="S22" s="384"/>
      <c r="T22" s="389"/>
      <c r="U22" s="384"/>
      <c r="V22" s="384"/>
      <c r="W22" s="384"/>
      <c r="X22" s="384"/>
      <c r="Y22" s="384"/>
      <c r="Z22" s="384"/>
      <c r="AA22" s="384"/>
      <c r="AB22" s="384"/>
      <c r="AC22" s="384"/>
      <c r="AD22" s="384"/>
      <c r="AE22" s="384"/>
      <c r="AF22" s="384"/>
      <c r="AG22" s="384"/>
      <c r="AH22" s="384"/>
      <c r="AI22" s="384"/>
      <c r="AJ22" s="384"/>
      <c r="AK22" s="384"/>
      <c r="AL22" s="384"/>
      <c r="AM22" s="384"/>
      <c r="AN22" s="385"/>
    </row>
    <row r="23" spans="2:46" ht="22.5" customHeight="1">
      <c r="B23" s="437"/>
      <c r="C23" s="438"/>
      <c r="D23" s="421"/>
      <c r="E23" s="422"/>
      <c r="F23" s="422"/>
      <c r="G23" s="422"/>
      <c r="H23" s="422"/>
      <c r="I23" s="422"/>
      <c r="J23" s="422"/>
      <c r="K23" s="423"/>
      <c r="L23" s="495" t="s">
        <v>79</v>
      </c>
      <c r="M23" s="496"/>
      <c r="N23" s="496"/>
      <c r="O23" s="386" t="str">
        <f>IF(入力シート!$T$24="","",入力シート!$T$24)</f>
        <v/>
      </c>
      <c r="P23" s="386"/>
      <c r="Q23" s="386"/>
      <c r="R23" s="386"/>
      <c r="S23" s="386"/>
      <c r="T23" s="387"/>
      <c r="U23" s="386"/>
      <c r="V23" s="386"/>
      <c r="W23" s="386"/>
      <c r="X23" s="386"/>
      <c r="Y23" s="386"/>
      <c r="Z23" s="386"/>
      <c r="AA23" s="386"/>
      <c r="AB23" s="386"/>
      <c r="AC23" s="386"/>
      <c r="AD23" s="386"/>
      <c r="AE23" s="386"/>
      <c r="AF23" s="386"/>
      <c r="AG23" s="386"/>
      <c r="AH23" s="386"/>
      <c r="AI23" s="386"/>
      <c r="AJ23" s="386"/>
      <c r="AK23" s="386"/>
      <c r="AL23" s="386"/>
      <c r="AM23" s="386"/>
      <c r="AN23" s="388"/>
    </row>
    <row r="24" spans="2:46" ht="13.5" customHeight="1">
      <c r="B24" s="490" t="s">
        <v>77</v>
      </c>
      <c r="C24" s="491"/>
      <c r="D24" s="493" t="s">
        <v>25</v>
      </c>
      <c r="E24" s="493"/>
      <c r="F24" s="493"/>
      <c r="G24" s="493"/>
      <c r="H24" s="493"/>
      <c r="I24" s="493"/>
      <c r="J24" s="493"/>
      <c r="K24" s="493"/>
      <c r="L24" s="403" t="s">
        <v>17</v>
      </c>
      <c r="M24" s="404"/>
      <c r="N24" s="404"/>
      <c r="O24" s="399" t="str">
        <f>IF(入力シート!$N$26="","",入力シート!$N$26)</f>
        <v/>
      </c>
      <c r="P24" s="399"/>
      <c r="Q24" s="399"/>
      <c r="R24" s="399"/>
      <c r="S24" s="399"/>
      <c r="T24" s="399"/>
      <c r="U24" s="399"/>
      <c r="V24" s="399"/>
      <c r="W24" s="399"/>
      <c r="X24" s="399"/>
      <c r="Y24" s="399"/>
      <c r="Z24" s="399"/>
      <c r="AA24" s="399"/>
      <c r="AB24" s="399"/>
      <c r="AC24" s="460"/>
      <c r="AD24" s="455" t="s">
        <v>27</v>
      </c>
      <c r="AE24" s="455"/>
      <c r="AF24" s="455"/>
      <c r="AG24" s="455"/>
      <c r="AH24" s="455"/>
      <c r="AI24" s="456" t="str">
        <f>IF(入力シート!$K$29="","",入力シート!$K$29)</f>
        <v/>
      </c>
      <c r="AJ24" s="456"/>
      <c r="AK24" s="456"/>
      <c r="AL24" s="456"/>
      <c r="AM24" s="455" t="s">
        <v>26</v>
      </c>
      <c r="AN24" s="457"/>
    </row>
    <row r="25" spans="2:46" ht="5.25" customHeight="1">
      <c r="B25" s="491"/>
      <c r="C25" s="491"/>
      <c r="D25" s="493"/>
      <c r="E25" s="493"/>
      <c r="F25" s="493"/>
      <c r="G25" s="493"/>
      <c r="H25" s="493"/>
      <c r="I25" s="493"/>
      <c r="J25" s="493"/>
      <c r="K25" s="493"/>
      <c r="L25" s="393" t="str">
        <f>IF(入力シート!$N$27="","",入力シート!$N$27)</f>
        <v/>
      </c>
      <c r="M25" s="393"/>
      <c r="N25" s="394"/>
      <c r="O25" s="393"/>
      <c r="P25" s="393"/>
      <c r="Q25" s="393"/>
      <c r="R25" s="393"/>
      <c r="S25" s="393"/>
      <c r="T25" s="393"/>
      <c r="U25" s="393"/>
      <c r="V25" s="393"/>
      <c r="W25" s="393"/>
      <c r="X25" s="393"/>
      <c r="Y25" s="393"/>
      <c r="Z25" s="393"/>
      <c r="AA25" s="393"/>
      <c r="AB25" s="393"/>
      <c r="AC25" s="393"/>
      <c r="AD25" s="401"/>
      <c r="AE25" s="401"/>
      <c r="AF25" s="401"/>
      <c r="AG25" s="401"/>
      <c r="AH25" s="401"/>
      <c r="AI25" s="402"/>
      <c r="AJ25" s="402"/>
      <c r="AK25" s="402"/>
      <c r="AL25" s="402"/>
      <c r="AM25" s="401"/>
      <c r="AN25" s="458"/>
    </row>
    <row r="26" spans="2:46" ht="19.5" customHeight="1">
      <c r="B26" s="491"/>
      <c r="C26" s="491"/>
      <c r="D26" s="486"/>
      <c r="E26" s="486"/>
      <c r="F26" s="486"/>
      <c r="G26" s="486"/>
      <c r="H26" s="486"/>
      <c r="I26" s="486"/>
      <c r="J26" s="486"/>
      <c r="K26" s="486"/>
      <c r="L26" s="395"/>
      <c r="M26" s="395"/>
      <c r="N26" s="396"/>
      <c r="O26" s="395"/>
      <c r="P26" s="395"/>
      <c r="Q26" s="395"/>
      <c r="R26" s="395"/>
      <c r="S26" s="395"/>
      <c r="T26" s="395"/>
      <c r="U26" s="395"/>
      <c r="V26" s="395"/>
      <c r="W26" s="395"/>
      <c r="X26" s="395"/>
      <c r="Y26" s="395"/>
      <c r="Z26" s="395"/>
      <c r="AA26" s="395"/>
      <c r="AB26" s="395"/>
      <c r="AC26" s="395"/>
      <c r="AD26" s="642" t="s">
        <v>28</v>
      </c>
      <c r="AE26" s="643"/>
      <c r="AF26" s="643"/>
      <c r="AG26" s="643"/>
      <c r="AH26" s="643"/>
      <c r="AI26" s="401" t="s">
        <v>29</v>
      </c>
      <c r="AJ26" s="401"/>
      <c r="AK26" s="402" t="str">
        <f>IF(入力シート!$M$30="","",入力シート!$M$30)</f>
        <v/>
      </c>
      <c r="AL26" s="402"/>
      <c r="AM26" s="49" t="s">
        <v>30</v>
      </c>
      <c r="AN26" s="50"/>
    </row>
    <row r="27" spans="2:46" ht="12" customHeight="1">
      <c r="B27" s="491"/>
      <c r="C27" s="491"/>
      <c r="D27" s="374" t="s">
        <v>75</v>
      </c>
      <c r="E27" s="375"/>
      <c r="F27" s="375"/>
      <c r="G27" s="375"/>
      <c r="H27" s="375"/>
      <c r="I27" s="375"/>
      <c r="J27" s="375"/>
      <c r="K27" s="376"/>
      <c r="L27" s="461" t="s">
        <v>1324</v>
      </c>
      <c r="M27" s="462"/>
      <c r="N27" s="462"/>
      <c r="O27" s="462"/>
      <c r="P27" s="462"/>
      <c r="Q27" s="462"/>
      <c r="R27" s="51" t="s">
        <v>17</v>
      </c>
      <c r="S27" s="52"/>
      <c r="T27" s="52"/>
      <c r="U27" s="384" t="str">
        <f>入力シート!$T$33&amp;入力シート!$T$35</f>
        <v/>
      </c>
      <c r="V27" s="384"/>
      <c r="W27" s="384"/>
      <c r="X27" s="384"/>
      <c r="Y27" s="384"/>
      <c r="Z27" s="384"/>
      <c r="AA27" s="384"/>
      <c r="AB27" s="384"/>
      <c r="AC27" s="384"/>
      <c r="AD27" s="384"/>
      <c r="AE27" s="384"/>
      <c r="AF27" s="384"/>
      <c r="AG27" s="384"/>
      <c r="AH27" s="384"/>
      <c r="AI27" s="384"/>
      <c r="AJ27" s="384"/>
      <c r="AK27" s="384"/>
      <c r="AL27" s="384"/>
      <c r="AM27" s="384"/>
      <c r="AN27" s="385"/>
    </row>
    <row r="28" spans="2:46" ht="12.75" customHeight="1">
      <c r="B28" s="491"/>
      <c r="C28" s="491"/>
      <c r="D28" s="377"/>
      <c r="E28" s="378"/>
      <c r="F28" s="378"/>
      <c r="G28" s="378"/>
      <c r="H28" s="378"/>
      <c r="I28" s="378"/>
      <c r="J28" s="378"/>
      <c r="K28" s="379"/>
      <c r="L28" s="464" t="str">
        <f>IF(入力シート!$P$32="","",入力シート!$P$32)</f>
        <v/>
      </c>
      <c r="M28" s="465"/>
      <c r="N28" s="468" t="s">
        <v>14</v>
      </c>
      <c r="O28" s="470" t="str">
        <f>IF(入力シート!$S$32="","",入力シート!$S$32)</f>
        <v/>
      </c>
      <c r="P28" s="470"/>
      <c r="Q28" s="470"/>
      <c r="R28" s="513" t="str">
        <f>入力シート!$T$34&amp;入力シート!$T$36</f>
        <v/>
      </c>
      <c r="S28" s="514"/>
      <c r="T28" s="514"/>
      <c r="U28" s="514"/>
      <c r="V28" s="514"/>
      <c r="W28" s="514"/>
      <c r="X28" s="514"/>
      <c r="Y28" s="514"/>
      <c r="Z28" s="514"/>
      <c r="AA28" s="514"/>
      <c r="AB28" s="514"/>
      <c r="AC28" s="514"/>
      <c r="AD28" s="514"/>
      <c r="AE28" s="514"/>
      <c r="AF28" s="514"/>
      <c r="AG28" s="514"/>
      <c r="AH28" s="514"/>
      <c r="AI28" s="514"/>
      <c r="AJ28" s="514"/>
      <c r="AK28" s="514"/>
      <c r="AL28" s="514"/>
      <c r="AM28" s="514"/>
      <c r="AN28" s="516"/>
    </row>
    <row r="29" spans="2:46" ht="10.5" customHeight="1">
      <c r="B29" s="491"/>
      <c r="C29" s="491"/>
      <c r="D29" s="377"/>
      <c r="E29" s="378"/>
      <c r="F29" s="378"/>
      <c r="G29" s="378"/>
      <c r="H29" s="378"/>
      <c r="I29" s="378"/>
      <c r="J29" s="378"/>
      <c r="K29" s="380"/>
      <c r="L29" s="509"/>
      <c r="M29" s="510"/>
      <c r="N29" s="511"/>
      <c r="O29" s="512"/>
      <c r="P29" s="512"/>
      <c r="Q29" s="512"/>
      <c r="R29" s="517"/>
      <c r="S29" s="518"/>
      <c r="T29" s="518"/>
      <c r="U29" s="518"/>
      <c r="V29" s="518"/>
      <c r="W29" s="518"/>
      <c r="X29" s="518"/>
      <c r="Y29" s="518"/>
      <c r="Z29" s="518"/>
      <c r="AA29" s="518"/>
      <c r="AB29" s="518"/>
      <c r="AC29" s="518"/>
      <c r="AD29" s="518"/>
      <c r="AE29" s="518"/>
      <c r="AF29" s="518"/>
      <c r="AG29" s="518"/>
      <c r="AH29" s="518"/>
      <c r="AI29" s="518"/>
      <c r="AJ29" s="518"/>
      <c r="AK29" s="518"/>
      <c r="AL29" s="518"/>
      <c r="AM29" s="518"/>
      <c r="AN29" s="520"/>
    </row>
    <row r="30" spans="2:46" ht="13.5" customHeight="1">
      <c r="B30" s="491"/>
      <c r="C30" s="491"/>
      <c r="D30" s="377"/>
      <c r="E30" s="378"/>
      <c r="F30" s="378"/>
      <c r="G30" s="378"/>
      <c r="H30" s="378"/>
      <c r="I30" s="378"/>
      <c r="J30" s="378"/>
      <c r="K30" s="380"/>
      <c r="L30" s="397" t="s">
        <v>17</v>
      </c>
      <c r="M30" s="398"/>
      <c r="N30" s="398"/>
      <c r="O30" s="398"/>
      <c r="P30" s="398"/>
      <c r="Q30" s="384" t="str">
        <f>IF(入力シート!$T$37="","",入力シート!$T$37)</f>
        <v/>
      </c>
      <c r="R30" s="384"/>
      <c r="S30" s="384"/>
      <c r="T30" s="384"/>
      <c r="U30" s="384"/>
      <c r="V30" s="384"/>
      <c r="W30" s="384"/>
      <c r="X30" s="384"/>
      <c r="Y30" s="384"/>
      <c r="Z30" s="384"/>
      <c r="AA30" s="384"/>
      <c r="AB30" s="384"/>
      <c r="AC30" s="384"/>
      <c r="AD30" s="384"/>
      <c r="AE30" s="384"/>
      <c r="AF30" s="384"/>
      <c r="AG30" s="384"/>
      <c r="AH30" s="384"/>
      <c r="AI30" s="384"/>
      <c r="AJ30" s="384"/>
      <c r="AK30" s="384"/>
      <c r="AL30" s="384"/>
      <c r="AM30" s="384"/>
      <c r="AN30" s="385"/>
    </row>
    <row r="31" spans="2:46" ht="22.5" customHeight="1">
      <c r="B31" s="491"/>
      <c r="C31" s="491"/>
      <c r="D31" s="377"/>
      <c r="E31" s="378"/>
      <c r="F31" s="378"/>
      <c r="G31" s="378"/>
      <c r="H31" s="378"/>
      <c r="I31" s="378"/>
      <c r="J31" s="378"/>
      <c r="K31" s="380"/>
      <c r="L31" s="453" t="s">
        <v>1169</v>
      </c>
      <c r="M31" s="409"/>
      <c r="N31" s="409"/>
      <c r="O31" s="409"/>
      <c r="P31" s="454"/>
      <c r="Q31" s="390" t="str">
        <f>IF(入力シート!$T$38="","",入力シート!$T$38)</f>
        <v/>
      </c>
      <c r="R31" s="390"/>
      <c r="S31" s="391"/>
      <c r="T31" s="390"/>
      <c r="U31" s="390"/>
      <c r="V31" s="390"/>
      <c r="W31" s="390"/>
      <c r="X31" s="390"/>
      <c r="Y31" s="390"/>
      <c r="Z31" s="390"/>
      <c r="AA31" s="390"/>
      <c r="AB31" s="390"/>
      <c r="AC31" s="390"/>
      <c r="AD31" s="390"/>
      <c r="AE31" s="390"/>
      <c r="AF31" s="390"/>
      <c r="AG31" s="390"/>
      <c r="AH31" s="390"/>
      <c r="AI31" s="390"/>
      <c r="AJ31" s="390"/>
      <c r="AK31" s="390"/>
      <c r="AL31" s="390"/>
      <c r="AM31" s="390"/>
      <c r="AN31" s="392"/>
    </row>
    <row r="32" spans="2:46" ht="13.5" customHeight="1">
      <c r="B32" s="491"/>
      <c r="C32" s="491"/>
      <c r="D32" s="377"/>
      <c r="E32" s="378"/>
      <c r="F32" s="378"/>
      <c r="G32" s="378"/>
      <c r="H32" s="378"/>
      <c r="I32" s="378"/>
      <c r="J32" s="378"/>
      <c r="K32" s="380"/>
      <c r="L32" s="397" t="s">
        <v>17</v>
      </c>
      <c r="M32" s="398"/>
      <c r="N32" s="398"/>
      <c r="O32" s="398"/>
      <c r="P32" s="398"/>
      <c r="Q32" s="384" t="str">
        <f>IF(OR(入力シート!$CF$39=1,入力シート!$T$39=""),"",入力シート!$T$39)</f>
        <v/>
      </c>
      <c r="R32" s="384"/>
      <c r="S32" s="384"/>
      <c r="T32" s="389"/>
      <c r="U32" s="384"/>
      <c r="V32" s="384"/>
      <c r="W32" s="384"/>
      <c r="X32" s="384"/>
      <c r="Y32" s="384"/>
      <c r="Z32" s="384"/>
      <c r="AA32" s="384"/>
      <c r="AB32" s="384"/>
      <c r="AC32" s="384"/>
      <c r="AD32" s="384"/>
      <c r="AE32" s="384"/>
      <c r="AF32" s="384"/>
      <c r="AG32" s="384"/>
      <c r="AH32" s="384"/>
      <c r="AI32" s="384"/>
      <c r="AJ32" s="384"/>
      <c r="AK32" s="384"/>
      <c r="AL32" s="384"/>
      <c r="AM32" s="384"/>
      <c r="AN32" s="385"/>
    </row>
    <row r="33" spans="2:40" ht="22.5" customHeight="1">
      <c r="B33" s="491"/>
      <c r="C33" s="491"/>
      <c r="D33" s="381"/>
      <c r="E33" s="382"/>
      <c r="F33" s="382"/>
      <c r="G33" s="382"/>
      <c r="H33" s="382"/>
      <c r="I33" s="382"/>
      <c r="J33" s="382"/>
      <c r="K33" s="383"/>
      <c r="L33" s="453" t="s">
        <v>1168</v>
      </c>
      <c r="M33" s="409"/>
      <c r="N33" s="409"/>
      <c r="O33" s="409"/>
      <c r="P33" s="409"/>
      <c r="Q33" s="390" t="str">
        <f>IF(OR(入力シート!$CF$40=1,入力シート!$T$40=""),"",入力シート!$T$40)</f>
        <v/>
      </c>
      <c r="R33" s="390"/>
      <c r="S33" s="390"/>
      <c r="T33" s="391"/>
      <c r="U33" s="390"/>
      <c r="V33" s="390"/>
      <c r="W33" s="390"/>
      <c r="X33" s="390"/>
      <c r="Y33" s="390"/>
      <c r="Z33" s="390"/>
      <c r="AA33" s="390"/>
      <c r="AB33" s="390"/>
      <c r="AC33" s="390"/>
      <c r="AD33" s="390"/>
      <c r="AE33" s="390"/>
      <c r="AF33" s="390"/>
      <c r="AG33" s="390"/>
      <c r="AH33" s="390"/>
      <c r="AI33" s="390"/>
      <c r="AJ33" s="390"/>
      <c r="AK33" s="390"/>
      <c r="AL33" s="390"/>
      <c r="AM33" s="390"/>
      <c r="AN33" s="392"/>
    </row>
    <row r="34" spans="2:40" ht="14.25" customHeight="1">
      <c r="B34" s="491"/>
      <c r="C34" s="491"/>
      <c r="D34" s="492" t="s">
        <v>31</v>
      </c>
      <c r="E34" s="492"/>
      <c r="F34" s="492"/>
      <c r="G34" s="492"/>
      <c r="H34" s="492"/>
      <c r="I34" s="492"/>
      <c r="J34" s="492"/>
      <c r="K34" s="492"/>
      <c r="L34" s="648" t="str">
        <f>IF(入力シート!$P$41="","",入力シート!$P$41)</f>
        <v/>
      </c>
      <c r="M34" s="649"/>
      <c r="N34" s="649"/>
      <c r="O34" s="649"/>
      <c r="P34" s="649"/>
      <c r="Q34" s="53" t="s">
        <v>14</v>
      </c>
      <c r="R34" s="498" t="str">
        <f>IF(入力シート!$T$41="","",入力シート!$T$41)</f>
        <v/>
      </c>
      <c r="S34" s="498"/>
      <c r="T34" s="499"/>
      <c r="U34" s="498"/>
      <c r="V34" s="53" t="s">
        <v>14</v>
      </c>
      <c r="W34" s="500" t="str">
        <f>IF(入力シート!$X$41="","",入力シート!$X$41)</f>
        <v/>
      </c>
      <c r="X34" s="501"/>
      <c r="Y34" s="501"/>
      <c r="Z34" s="502"/>
      <c r="AA34" s="54"/>
      <c r="AB34" s="55"/>
      <c r="AC34" s="55"/>
      <c r="AD34" s="55"/>
      <c r="AE34" s="55"/>
      <c r="AF34" s="55"/>
      <c r="AG34" s="55"/>
      <c r="AH34" s="55"/>
      <c r="AI34" s="55"/>
      <c r="AJ34" s="55"/>
      <c r="AK34" s="55"/>
      <c r="AL34" s="55"/>
      <c r="AM34" s="55"/>
      <c r="AN34" s="55"/>
    </row>
    <row r="35" spans="2:40">
      <c r="B35" s="418" t="s">
        <v>32</v>
      </c>
      <c r="C35" s="419"/>
      <c r="D35" s="419"/>
      <c r="E35" s="419"/>
      <c r="F35" s="419"/>
      <c r="G35" s="419"/>
      <c r="H35" s="419"/>
      <c r="I35" s="419"/>
      <c r="J35" s="419"/>
      <c r="K35" s="420"/>
      <c r="L35" s="521" t="s">
        <v>1318</v>
      </c>
      <c r="M35" s="522"/>
      <c r="N35" s="522"/>
      <c r="O35" s="522"/>
      <c r="P35" s="522"/>
      <c r="Q35" s="522"/>
      <c r="R35" s="522"/>
      <c r="S35" s="522"/>
      <c r="T35" s="522"/>
      <c r="U35" s="522"/>
      <c r="V35" s="522"/>
      <c r="W35" s="522"/>
      <c r="X35" s="522"/>
      <c r="Y35" s="522"/>
      <c r="Z35" s="522"/>
      <c r="AA35" s="522"/>
      <c r="AB35" s="522"/>
      <c r="AC35" s="522"/>
      <c r="AD35" s="522"/>
      <c r="AE35" s="522"/>
      <c r="AF35" s="522"/>
      <c r="AG35" s="522"/>
      <c r="AH35" s="522"/>
      <c r="AI35" s="522"/>
      <c r="AJ35" s="522"/>
      <c r="AK35" s="522"/>
      <c r="AL35" s="522"/>
      <c r="AM35" s="522"/>
      <c r="AN35" s="523"/>
    </row>
    <row r="36" spans="2:40" ht="24.75" customHeight="1">
      <c r="B36" s="377"/>
      <c r="C36" s="378"/>
      <c r="D36" s="378"/>
      <c r="E36" s="378"/>
      <c r="F36" s="378"/>
      <c r="G36" s="378"/>
      <c r="H36" s="378"/>
      <c r="I36" s="378"/>
      <c r="J36" s="378"/>
      <c r="K36" s="380"/>
      <c r="L36" s="424" t="str">
        <f>IF(入力シート!$P$43="","",入力シート!$P$43)</f>
        <v/>
      </c>
      <c r="M36" s="384"/>
      <c r="N36" s="384"/>
      <c r="O36" s="384"/>
      <c r="P36" s="384"/>
      <c r="Q36" s="384"/>
      <c r="R36" s="384"/>
      <c r="S36" s="384"/>
      <c r="T36" s="389"/>
      <c r="U36" s="384"/>
      <c r="V36" s="384"/>
      <c r="W36" s="384"/>
      <c r="X36" s="384"/>
      <c r="Y36" s="384"/>
      <c r="Z36" s="384"/>
      <c r="AA36" s="384"/>
      <c r="AB36" s="384"/>
      <c r="AC36" s="384"/>
      <c r="AD36" s="384"/>
      <c r="AE36" s="384"/>
      <c r="AF36" s="384"/>
      <c r="AG36" s="384"/>
      <c r="AH36" s="384"/>
      <c r="AI36" s="384"/>
      <c r="AJ36" s="384"/>
      <c r="AK36" s="384"/>
      <c r="AL36" s="384"/>
      <c r="AM36" s="384"/>
      <c r="AN36" s="385"/>
    </row>
    <row r="37" spans="2:40" ht="15" customHeight="1">
      <c r="B37" s="377"/>
      <c r="C37" s="378"/>
      <c r="D37" s="378"/>
      <c r="E37" s="378"/>
      <c r="F37" s="378"/>
      <c r="G37" s="378"/>
      <c r="H37" s="378"/>
      <c r="I37" s="378"/>
      <c r="J37" s="378"/>
      <c r="K37" s="380"/>
      <c r="L37" s="506" t="s">
        <v>1324</v>
      </c>
      <c r="M37" s="507"/>
      <c r="N37" s="507"/>
      <c r="O37" s="507"/>
      <c r="P37" s="507"/>
      <c r="Q37" s="508"/>
      <c r="R37" s="45" t="s">
        <v>17</v>
      </c>
      <c r="S37" s="52"/>
      <c r="T37" s="52"/>
      <c r="U37" s="384" t="str">
        <f>入力シート!$T$45&amp;入力シート!$T$47</f>
        <v/>
      </c>
      <c r="V37" s="384"/>
      <c r="W37" s="384"/>
      <c r="X37" s="384"/>
      <c r="Y37" s="384"/>
      <c r="Z37" s="384"/>
      <c r="AA37" s="384"/>
      <c r="AB37" s="384"/>
      <c r="AC37" s="384"/>
      <c r="AD37" s="384"/>
      <c r="AE37" s="384"/>
      <c r="AF37" s="384"/>
      <c r="AG37" s="384"/>
      <c r="AH37" s="384"/>
      <c r="AI37" s="384"/>
      <c r="AJ37" s="384"/>
      <c r="AK37" s="384"/>
      <c r="AL37" s="384"/>
      <c r="AM37" s="384"/>
      <c r="AN37" s="385"/>
    </row>
    <row r="38" spans="2:40" ht="12.75" customHeight="1">
      <c r="B38" s="377"/>
      <c r="C38" s="378"/>
      <c r="D38" s="378"/>
      <c r="E38" s="378"/>
      <c r="F38" s="378"/>
      <c r="G38" s="378"/>
      <c r="H38" s="378"/>
      <c r="I38" s="378"/>
      <c r="J38" s="378"/>
      <c r="K38" s="380"/>
      <c r="L38" s="509" t="str">
        <f>IF(入力シート!$P$44="","",入力シート!$P$44)</f>
        <v/>
      </c>
      <c r="M38" s="510"/>
      <c r="N38" s="468" t="s">
        <v>14</v>
      </c>
      <c r="O38" s="667" t="str">
        <f>IF(入力シート!$S$44="","",入力シート!$S$44)</f>
        <v/>
      </c>
      <c r="P38" s="667"/>
      <c r="Q38" s="667"/>
      <c r="R38" s="513" t="str">
        <f>入力シート!$T$46&amp;入力シート!$T$48</f>
        <v/>
      </c>
      <c r="S38" s="514"/>
      <c r="T38" s="514"/>
      <c r="U38" s="514"/>
      <c r="V38" s="514"/>
      <c r="W38" s="514"/>
      <c r="X38" s="514"/>
      <c r="Y38" s="514"/>
      <c r="Z38" s="514"/>
      <c r="AA38" s="514"/>
      <c r="AB38" s="514"/>
      <c r="AC38" s="514"/>
      <c r="AD38" s="514"/>
      <c r="AE38" s="514"/>
      <c r="AF38" s="514"/>
      <c r="AG38" s="514"/>
      <c r="AH38" s="514"/>
      <c r="AI38" s="514"/>
      <c r="AJ38" s="514"/>
      <c r="AK38" s="514"/>
      <c r="AL38" s="514"/>
      <c r="AM38" s="514"/>
      <c r="AN38" s="516"/>
    </row>
    <row r="39" spans="2:40" ht="11.25" customHeight="1">
      <c r="B39" s="377"/>
      <c r="C39" s="378"/>
      <c r="D39" s="378"/>
      <c r="E39" s="378"/>
      <c r="F39" s="378"/>
      <c r="G39" s="378"/>
      <c r="H39" s="378"/>
      <c r="I39" s="378"/>
      <c r="J39" s="378"/>
      <c r="K39" s="380"/>
      <c r="L39" s="509"/>
      <c r="M39" s="510"/>
      <c r="N39" s="511"/>
      <c r="O39" s="504"/>
      <c r="P39" s="504"/>
      <c r="Q39" s="668"/>
      <c r="R39" s="517"/>
      <c r="S39" s="518"/>
      <c r="T39" s="518"/>
      <c r="U39" s="518"/>
      <c r="V39" s="518"/>
      <c r="W39" s="518"/>
      <c r="X39" s="518"/>
      <c r="Y39" s="518"/>
      <c r="Z39" s="518"/>
      <c r="AA39" s="518"/>
      <c r="AB39" s="518"/>
      <c r="AC39" s="518"/>
      <c r="AD39" s="518"/>
      <c r="AE39" s="518"/>
      <c r="AF39" s="518"/>
      <c r="AG39" s="518"/>
      <c r="AH39" s="518"/>
      <c r="AI39" s="518"/>
      <c r="AJ39" s="518"/>
      <c r="AK39" s="518"/>
      <c r="AL39" s="518"/>
      <c r="AM39" s="518"/>
      <c r="AN39" s="520"/>
    </row>
    <row r="40" spans="2:40" ht="12.75" customHeight="1">
      <c r="B40" s="377"/>
      <c r="C40" s="378"/>
      <c r="D40" s="378"/>
      <c r="E40" s="378"/>
      <c r="F40" s="378"/>
      <c r="G40" s="378"/>
      <c r="H40" s="378"/>
      <c r="I40" s="378"/>
      <c r="J40" s="378"/>
      <c r="K40" s="380"/>
      <c r="L40" s="459" t="s">
        <v>17</v>
      </c>
      <c r="M40" s="408"/>
      <c r="N40" s="408"/>
      <c r="O40" s="408"/>
      <c r="P40" s="384" t="str">
        <f>IF(入力シート!$T$49="","",入力シート!$T$49)</f>
        <v/>
      </c>
      <c r="Q40" s="384"/>
      <c r="R40" s="384"/>
      <c r="S40" s="384"/>
      <c r="T40" s="384"/>
      <c r="U40" s="384"/>
      <c r="V40" s="384"/>
      <c r="W40" s="384"/>
      <c r="X40" s="384"/>
      <c r="Y40" s="384"/>
      <c r="Z40" s="384"/>
      <c r="AA40" s="384"/>
      <c r="AB40" s="384"/>
      <c r="AC40" s="384"/>
      <c r="AD40" s="384"/>
      <c r="AE40" s="384"/>
      <c r="AF40" s="384"/>
      <c r="AG40" s="384"/>
      <c r="AH40" s="384"/>
      <c r="AI40" s="384"/>
      <c r="AJ40" s="384"/>
      <c r="AK40" s="384"/>
      <c r="AL40" s="384"/>
      <c r="AM40" s="384"/>
      <c r="AN40" s="385"/>
    </row>
    <row r="41" spans="2:40" ht="21.75" customHeight="1">
      <c r="B41" s="377"/>
      <c r="C41" s="378"/>
      <c r="D41" s="378"/>
      <c r="E41" s="378"/>
      <c r="F41" s="378"/>
      <c r="G41" s="378"/>
      <c r="H41" s="378"/>
      <c r="I41" s="378"/>
      <c r="J41" s="378"/>
      <c r="K41" s="380"/>
      <c r="L41" s="453" t="s">
        <v>80</v>
      </c>
      <c r="M41" s="409"/>
      <c r="N41" s="409"/>
      <c r="O41" s="409"/>
      <c r="P41" s="384" t="str">
        <f>IF(入力シート!$T$50="","",入力シート!$T$50)</f>
        <v/>
      </c>
      <c r="Q41" s="384"/>
      <c r="R41" s="384"/>
      <c r="S41" s="384"/>
      <c r="T41" s="384"/>
      <c r="U41" s="384"/>
      <c r="V41" s="384"/>
      <c r="W41" s="384"/>
      <c r="X41" s="384"/>
      <c r="Y41" s="384"/>
      <c r="Z41" s="384"/>
      <c r="AA41" s="384"/>
      <c r="AB41" s="384"/>
      <c r="AC41" s="384"/>
      <c r="AD41" s="384"/>
      <c r="AE41" s="384"/>
      <c r="AF41" s="384"/>
      <c r="AG41" s="384"/>
      <c r="AH41" s="384"/>
      <c r="AI41" s="384"/>
      <c r="AJ41" s="384"/>
      <c r="AK41" s="384"/>
      <c r="AL41" s="384"/>
      <c r="AM41" s="384"/>
      <c r="AN41" s="385"/>
    </row>
    <row r="42" spans="2:40" ht="12" customHeight="1">
      <c r="B42" s="377"/>
      <c r="C42" s="378"/>
      <c r="D42" s="378"/>
      <c r="E42" s="378"/>
      <c r="F42" s="378"/>
      <c r="G42" s="378"/>
      <c r="H42" s="378"/>
      <c r="I42" s="378"/>
      <c r="J42" s="378"/>
      <c r="K42" s="380"/>
      <c r="L42" s="459" t="s">
        <v>71</v>
      </c>
      <c r="M42" s="408"/>
      <c r="N42" s="408"/>
      <c r="O42" s="408"/>
      <c r="P42" s="650"/>
      <c r="Q42" s="408"/>
      <c r="R42" s="408"/>
      <c r="S42" s="408"/>
      <c r="T42" s="408"/>
      <c r="U42" s="408"/>
      <c r="V42" s="631"/>
      <c r="W42" s="405" t="s">
        <v>72</v>
      </c>
      <c r="X42" s="406"/>
      <c r="Y42" s="406"/>
      <c r="Z42" s="406"/>
      <c r="AA42" s="406"/>
      <c r="AB42" s="406"/>
      <c r="AC42" s="406"/>
      <c r="AD42" s="407"/>
      <c r="AE42" s="640" t="s">
        <v>73</v>
      </c>
      <c r="AF42" s="408"/>
      <c r="AG42" s="408"/>
      <c r="AH42" s="408"/>
      <c r="AI42" s="408"/>
      <c r="AJ42" s="408"/>
      <c r="AK42" s="408"/>
      <c r="AL42" s="408"/>
      <c r="AM42" s="408"/>
      <c r="AN42" s="641"/>
    </row>
    <row r="43" spans="2:40" ht="23.25" customHeight="1">
      <c r="B43" s="421"/>
      <c r="C43" s="422"/>
      <c r="D43" s="422"/>
      <c r="E43" s="422"/>
      <c r="F43" s="422"/>
      <c r="G43" s="422"/>
      <c r="H43" s="422"/>
      <c r="I43" s="422"/>
      <c r="J43" s="422"/>
      <c r="K43" s="423"/>
      <c r="L43" s="651" t="str">
        <f>IF(入力シート!$P$51="","",入力シート!$P$51)</f>
        <v/>
      </c>
      <c r="M43" s="615"/>
      <c r="N43" s="615"/>
      <c r="O43" s="615"/>
      <c r="P43" s="652"/>
      <c r="Q43" s="615"/>
      <c r="R43" s="615"/>
      <c r="S43" s="652"/>
      <c r="T43" s="615"/>
      <c r="U43" s="615"/>
      <c r="V43" s="615"/>
      <c r="W43" s="615" t="str">
        <f>IF(入力シート!$P$52="","",入力シート!$P$52)</f>
        <v/>
      </c>
      <c r="X43" s="615"/>
      <c r="Y43" s="615"/>
      <c r="Z43" s="615"/>
      <c r="AA43" s="615"/>
      <c r="AB43" s="615"/>
      <c r="AC43" s="615"/>
      <c r="AD43" s="615"/>
      <c r="AE43" s="500" t="str">
        <f>IF(入力シート!$P$53="","",入力シート!$P$53)</f>
        <v/>
      </c>
      <c r="AF43" s="633"/>
      <c r="AG43" s="53" t="s">
        <v>64</v>
      </c>
      <c r="AH43" s="500" t="str">
        <f>IF(入力シート!$T$53="","",入力シート!$T$53)</f>
        <v/>
      </c>
      <c r="AI43" s="501"/>
      <c r="AJ43" s="633"/>
      <c r="AK43" s="53" t="s">
        <v>14</v>
      </c>
      <c r="AL43" s="498" t="str">
        <f>IF(入力シート!$X$53="","",入力シート!$X$53)</f>
        <v/>
      </c>
      <c r="AM43" s="498"/>
      <c r="AN43" s="657"/>
    </row>
    <row r="44" spans="2:40" ht="39.75" customHeight="1">
      <c r="B44" s="418" t="s">
        <v>65</v>
      </c>
      <c r="C44" s="419"/>
      <c r="D44" s="419"/>
      <c r="E44" s="419"/>
      <c r="F44" s="419"/>
      <c r="G44" s="419"/>
      <c r="H44" s="419"/>
      <c r="I44" s="419"/>
      <c r="J44" s="419"/>
      <c r="K44" s="420"/>
      <c r="L44" s="616" t="str">
        <f>IF(入力シート!$P$55="","",入力シート!$P$55)</f>
        <v/>
      </c>
      <c r="M44" s="617"/>
      <c r="N44" s="617"/>
      <c r="O44" s="617"/>
      <c r="P44" s="617"/>
      <c r="Q44" s="617"/>
      <c r="R44" s="617"/>
      <c r="S44" s="617"/>
      <c r="T44" s="617"/>
      <c r="U44" s="617"/>
      <c r="V44" s="617"/>
      <c r="W44" s="617"/>
      <c r="X44" s="617"/>
      <c r="Y44" s="617"/>
      <c r="Z44" s="617"/>
      <c r="AA44" s="617"/>
      <c r="AB44" s="617"/>
      <c r="AC44" s="617"/>
      <c r="AD44" s="617"/>
      <c r="AE44" s="617"/>
      <c r="AF44" s="617"/>
      <c r="AG44" s="617"/>
      <c r="AH44" s="617"/>
      <c r="AI44" s="617"/>
      <c r="AJ44" s="617"/>
      <c r="AK44" s="617"/>
      <c r="AL44" s="617"/>
      <c r="AM44" s="617"/>
      <c r="AN44" s="618"/>
    </row>
    <row r="45" spans="2:40" ht="22.5" customHeight="1">
      <c r="B45" s="56"/>
      <c r="C45" s="57"/>
      <c r="D45" s="58"/>
      <c r="E45" s="59"/>
      <c r="F45" s="415" t="s">
        <v>1321</v>
      </c>
      <c r="G45" s="416"/>
      <c r="H45" s="416"/>
      <c r="I45" s="416"/>
      <c r="J45" s="416"/>
      <c r="K45" s="416"/>
      <c r="L45" s="416"/>
      <c r="M45" s="416"/>
      <c r="N45" s="416"/>
      <c r="O45" s="416"/>
      <c r="P45" s="416"/>
      <c r="Q45" s="416"/>
      <c r="R45" s="416"/>
      <c r="S45" s="416"/>
      <c r="T45" s="416"/>
      <c r="U45" s="416"/>
      <c r="V45" s="416"/>
      <c r="W45" s="416"/>
      <c r="X45" s="416"/>
      <c r="Y45" s="416"/>
      <c r="Z45" s="416"/>
      <c r="AA45" s="416"/>
      <c r="AB45" s="416"/>
      <c r="AC45" s="416"/>
      <c r="AD45" s="416"/>
      <c r="AE45" s="416"/>
      <c r="AF45" s="416"/>
      <c r="AG45" s="416"/>
      <c r="AH45" s="416"/>
      <c r="AI45" s="416"/>
      <c r="AJ45" s="416"/>
      <c r="AK45" s="416"/>
      <c r="AL45" s="416"/>
      <c r="AM45" s="416"/>
      <c r="AN45" s="417"/>
    </row>
    <row r="46" spans="2:40" ht="15.75" customHeight="1">
      <c r="B46" s="56"/>
      <c r="C46" s="72"/>
      <c r="D46" s="637" t="s">
        <v>1253</v>
      </c>
      <c r="E46" s="638"/>
      <c r="F46" s="638"/>
      <c r="G46" s="638"/>
      <c r="H46" s="638"/>
      <c r="I46" s="638"/>
      <c r="J46" s="638"/>
      <c r="K46" s="639"/>
      <c r="L46" s="566" t="str">
        <f>IF(OR(入力シート!$K$57="入力不要",入力シート!$P$57=""),"",入力シート!$P$57)</f>
        <v/>
      </c>
      <c r="M46" s="566"/>
      <c r="N46" s="566"/>
      <c r="O46" s="566"/>
      <c r="P46" s="566"/>
      <c r="Q46" s="566"/>
      <c r="R46" s="566"/>
      <c r="S46" s="566"/>
      <c r="T46" s="566"/>
      <c r="U46" s="566"/>
      <c r="V46" s="566"/>
      <c r="W46" s="566"/>
      <c r="X46" s="566"/>
      <c r="Y46" s="566"/>
      <c r="Z46" s="566"/>
      <c r="AA46" s="566"/>
      <c r="AB46" s="566"/>
      <c r="AC46" s="566"/>
      <c r="AD46" s="566"/>
      <c r="AE46" s="566"/>
      <c r="AF46" s="566"/>
      <c r="AG46" s="566"/>
      <c r="AH46" s="566"/>
      <c r="AI46" s="566"/>
      <c r="AJ46" s="566"/>
      <c r="AK46" s="566"/>
      <c r="AL46" s="566"/>
      <c r="AM46" s="566"/>
      <c r="AN46" s="568"/>
    </row>
    <row r="47" spans="2:40" ht="21" customHeight="1">
      <c r="B47" s="60"/>
      <c r="C47" s="61"/>
      <c r="D47" s="449" t="s">
        <v>1254</v>
      </c>
      <c r="E47" s="450"/>
      <c r="F47" s="450"/>
      <c r="G47" s="450"/>
      <c r="H47" s="450"/>
      <c r="I47" s="450"/>
      <c r="J47" s="450"/>
      <c r="K47" s="451"/>
      <c r="L47" s="412" t="str">
        <f>IF(OR(入力シート!$K$58="入力不要",入力シート!$P$58=""),"",入力シート!$P$58)</f>
        <v/>
      </c>
      <c r="M47" s="412"/>
      <c r="N47" s="412"/>
      <c r="O47" s="412"/>
      <c r="P47" s="412"/>
      <c r="Q47" s="412"/>
      <c r="R47" s="412"/>
      <c r="S47" s="412"/>
      <c r="T47" s="413"/>
      <c r="U47" s="412"/>
      <c r="V47" s="412"/>
      <c r="W47" s="412"/>
      <c r="X47" s="412"/>
      <c r="Y47" s="412"/>
      <c r="Z47" s="412"/>
      <c r="AA47" s="412"/>
      <c r="AB47" s="412"/>
      <c r="AC47" s="412"/>
      <c r="AD47" s="412"/>
      <c r="AE47" s="412"/>
      <c r="AF47" s="412"/>
      <c r="AG47" s="412"/>
      <c r="AH47" s="412"/>
      <c r="AI47" s="412"/>
      <c r="AJ47" s="412"/>
      <c r="AK47" s="412"/>
      <c r="AL47" s="412"/>
      <c r="AM47" s="412"/>
      <c r="AN47" s="414"/>
    </row>
    <row r="48" spans="2:40">
      <c r="B48" s="62"/>
      <c r="C48" s="44"/>
      <c r="D48" s="62"/>
      <c r="E48" s="658" t="s">
        <v>103</v>
      </c>
      <c r="F48" s="659"/>
      <c r="G48" s="659"/>
      <c r="H48" s="659"/>
      <c r="I48" s="659"/>
      <c r="J48" s="659"/>
      <c r="K48" s="660"/>
      <c r="L48" s="646" t="s">
        <v>1317</v>
      </c>
      <c r="M48" s="646"/>
      <c r="N48" s="646"/>
      <c r="O48" s="646"/>
      <c r="P48" s="646"/>
      <c r="Q48" s="646"/>
      <c r="R48" s="646"/>
      <c r="S48" s="646"/>
      <c r="T48" s="646"/>
      <c r="U48" s="646"/>
      <c r="V48" s="646"/>
      <c r="W48" s="646"/>
      <c r="X48" s="646"/>
      <c r="Y48" s="646"/>
      <c r="Z48" s="646"/>
      <c r="AA48" s="646"/>
      <c r="AB48" s="646"/>
      <c r="AC48" s="646"/>
      <c r="AD48" s="646"/>
      <c r="AE48" s="646"/>
      <c r="AF48" s="646"/>
      <c r="AG48" s="646"/>
      <c r="AH48" s="646"/>
      <c r="AI48" s="646"/>
      <c r="AJ48" s="646"/>
      <c r="AK48" s="646"/>
      <c r="AL48" s="646"/>
      <c r="AM48" s="646"/>
      <c r="AN48" s="647"/>
    </row>
    <row r="49" spans="2:40" ht="19.5" customHeight="1">
      <c r="B49" s="62"/>
      <c r="C49" s="44"/>
      <c r="D49" s="62"/>
      <c r="E49" s="661"/>
      <c r="F49" s="662"/>
      <c r="G49" s="662"/>
      <c r="H49" s="662"/>
      <c r="I49" s="662"/>
      <c r="J49" s="662"/>
      <c r="K49" s="663"/>
      <c r="L49" s="390" t="str">
        <f>IF(OR(入力シート!$K$59="入力不要",入力シート!$P$59=""),"",入力シート!$P$59)</f>
        <v/>
      </c>
      <c r="M49" s="390"/>
      <c r="N49" s="390"/>
      <c r="O49" s="390"/>
      <c r="P49" s="390"/>
      <c r="Q49" s="390"/>
      <c r="R49" s="390"/>
      <c r="S49" s="390"/>
      <c r="T49" s="390"/>
      <c r="U49" s="390"/>
      <c r="V49" s="390"/>
      <c r="W49" s="390"/>
      <c r="X49" s="390"/>
      <c r="Y49" s="390"/>
      <c r="Z49" s="390"/>
      <c r="AA49" s="390"/>
      <c r="AB49" s="390"/>
      <c r="AC49" s="390"/>
      <c r="AD49" s="390"/>
      <c r="AE49" s="390"/>
      <c r="AF49" s="390"/>
      <c r="AG49" s="390"/>
      <c r="AH49" s="390"/>
      <c r="AI49" s="390"/>
      <c r="AJ49" s="390"/>
      <c r="AK49" s="390"/>
      <c r="AL49" s="390"/>
      <c r="AM49" s="390"/>
      <c r="AN49" s="392"/>
    </row>
    <row r="50" spans="2:40" ht="11.25" customHeight="1">
      <c r="B50" s="62"/>
      <c r="C50" s="44"/>
      <c r="D50" s="62"/>
      <c r="E50" s="661"/>
      <c r="F50" s="662"/>
      <c r="G50" s="662"/>
      <c r="H50" s="662"/>
      <c r="I50" s="662"/>
      <c r="J50" s="662"/>
      <c r="K50" s="663"/>
      <c r="L50" s="634" t="s">
        <v>1186</v>
      </c>
      <c r="M50" s="635"/>
      <c r="N50" s="635"/>
      <c r="O50" s="635"/>
      <c r="P50" s="635"/>
      <c r="Q50" s="635"/>
      <c r="R50" s="635"/>
      <c r="S50" s="635"/>
      <c r="T50" s="635"/>
      <c r="U50" s="635"/>
      <c r="V50" s="635"/>
      <c r="W50" s="635"/>
      <c r="X50" s="635"/>
      <c r="Y50" s="635"/>
      <c r="Z50" s="635"/>
      <c r="AA50" s="635"/>
      <c r="AB50" s="635"/>
      <c r="AC50" s="635"/>
      <c r="AD50" s="635"/>
      <c r="AE50" s="635"/>
      <c r="AF50" s="635"/>
      <c r="AG50" s="635"/>
      <c r="AH50" s="635"/>
      <c r="AI50" s="635"/>
      <c r="AJ50" s="635"/>
      <c r="AK50" s="635"/>
      <c r="AL50" s="635"/>
      <c r="AM50" s="635"/>
      <c r="AN50" s="636"/>
    </row>
    <row r="51" spans="2:40" ht="12" customHeight="1">
      <c r="B51" s="62"/>
      <c r="C51" s="44"/>
      <c r="D51" s="62"/>
      <c r="E51" s="661"/>
      <c r="F51" s="662"/>
      <c r="G51" s="662"/>
      <c r="H51" s="662"/>
      <c r="I51" s="662"/>
      <c r="J51" s="662"/>
      <c r="K51" s="663"/>
      <c r="L51" s="505" t="s">
        <v>1324</v>
      </c>
      <c r="M51" s="462"/>
      <c r="N51" s="462"/>
      <c r="O51" s="462"/>
      <c r="P51" s="462"/>
      <c r="Q51" s="463"/>
      <c r="R51" s="67" t="s">
        <v>17</v>
      </c>
      <c r="S51" s="46"/>
      <c r="T51" s="46"/>
      <c r="U51" s="410" t="str">
        <f>IF(入力シート!$K$61="入力不要","",入力シート!$T$61&amp;入力シート!$T$63)</f>
        <v/>
      </c>
      <c r="V51" s="410"/>
      <c r="W51" s="410"/>
      <c r="X51" s="410"/>
      <c r="Y51" s="410"/>
      <c r="Z51" s="410"/>
      <c r="AA51" s="410"/>
      <c r="AB51" s="410"/>
      <c r="AC51" s="410"/>
      <c r="AD51" s="410"/>
      <c r="AE51" s="410"/>
      <c r="AF51" s="410"/>
      <c r="AG51" s="410"/>
      <c r="AH51" s="410"/>
      <c r="AI51" s="410"/>
      <c r="AJ51" s="410"/>
      <c r="AK51" s="410"/>
      <c r="AL51" s="410"/>
      <c r="AM51" s="410"/>
      <c r="AN51" s="411"/>
    </row>
    <row r="52" spans="2:40" ht="10.5" customHeight="1">
      <c r="B52" s="62"/>
      <c r="C52" s="44"/>
      <c r="D52" s="62"/>
      <c r="E52" s="661"/>
      <c r="F52" s="662"/>
      <c r="G52" s="662"/>
      <c r="H52" s="662"/>
      <c r="I52" s="662"/>
      <c r="J52" s="662"/>
      <c r="K52" s="663"/>
      <c r="L52" s="510" t="str">
        <f>IF(OR(入力シート!$K$60="入力不要",入力シート!$P$60=""),"",入力シート!$P$60)</f>
        <v/>
      </c>
      <c r="M52" s="510"/>
      <c r="N52" s="503" t="s">
        <v>14</v>
      </c>
      <c r="O52" s="504" t="str">
        <f>IF(OR(入力シート!$K$60="入力不要",入力シート!$S$60=""),"",入力シート!$S$60)</f>
        <v/>
      </c>
      <c r="P52" s="504"/>
      <c r="Q52" s="504"/>
      <c r="R52" s="513" t="str">
        <f>IF(入力シート!$K$61="入力不要","",入力シート!$T$62&amp;入力シート!$T$64&amp;入力シート!$X$64)</f>
        <v/>
      </c>
      <c r="S52" s="514"/>
      <c r="T52" s="514"/>
      <c r="U52" s="514"/>
      <c r="V52" s="514"/>
      <c r="W52" s="514"/>
      <c r="X52" s="514"/>
      <c r="Y52" s="514"/>
      <c r="Z52" s="514"/>
      <c r="AA52" s="514"/>
      <c r="AB52" s="514"/>
      <c r="AC52" s="514"/>
      <c r="AD52" s="514"/>
      <c r="AE52" s="514"/>
      <c r="AF52" s="514"/>
      <c r="AG52" s="514"/>
      <c r="AH52" s="514"/>
      <c r="AI52" s="514"/>
      <c r="AJ52" s="514"/>
      <c r="AK52" s="514"/>
      <c r="AL52" s="514"/>
      <c r="AM52" s="514"/>
      <c r="AN52" s="516"/>
    </row>
    <row r="53" spans="2:40" ht="9.75" customHeight="1">
      <c r="B53" s="62"/>
      <c r="C53" s="44"/>
      <c r="D53" s="62"/>
      <c r="E53" s="661"/>
      <c r="F53" s="662"/>
      <c r="G53" s="662"/>
      <c r="H53" s="662"/>
      <c r="I53" s="662"/>
      <c r="J53" s="662"/>
      <c r="K53" s="663"/>
      <c r="L53" s="510"/>
      <c r="M53" s="510"/>
      <c r="N53" s="503"/>
      <c r="O53" s="504"/>
      <c r="P53" s="504"/>
      <c r="Q53" s="504"/>
      <c r="R53" s="517"/>
      <c r="S53" s="518"/>
      <c r="T53" s="518"/>
      <c r="U53" s="518"/>
      <c r="V53" s="518"/>
      <c r="W53" s="518"/>
      <c r="X53" s="518"/>
      <c r="Y53" s="518"/>
      <c r="Z53" s="518"/>
      <c r="AA53" s="518"/>
      <c r="AB53" s="518"/>
      <c r="AC53" s="518"/>
      <c r="AD53" s="518"/>
      <c r="AE53" s="518"/>
      <c r="AF53" s="518"/>
      <c r="AG53" s="518"/>
      <c r="AH53" s="518"/>
      <c r="AI53" s="518"/>
      <c r="AJ53" s="518"/>
      <c r="AK53" s="518"/>
      <c r="AL53" s="518"/>
      <c r="AM53" s="518"/>
      <c r="AN53" s="520"/>
    </row>
    <row r="54" spans="2:40" ht="11.25" customHeight="1">
      <c r="B54" s="62"/>
      <c r="C54" s="44"/>
      <c r="D54" s="62"/>
      <c r="E54" s="661"/>
      <c r="F54" s="662"/>
      <c r="G54" s="662"/>
      <c r="H54" s="662"/>
      <c r="I54" s="662"/>
      <c r="J54" s="662"/>
      <c r="K54" s="663"/>
      <c r="L54" s="408" t="s">
        <v>17</v>
      </c>
      <c r="M54" s="408"/>
      <c r="N54" s="408"/>
      <c r="O54" s="408"/>
      <c r="P54" s="384" t="str">
        <f>IF(OR(入力シート!$K$65="入力不要",入力シート!$T$65=""),"",入力シート!$T$65)</f>
        <v/>
      </c>
      <c r="Q54" s="384"/>
      <c r="R54" s="384"/>
      <c r="S54" s="384"/>
      <c r="T54" s="384"/>
      <c r="U54" s="384"/>
      <c r="V54" s="384"/>
      <c r="W54" s="384"/>
      <c r="X54" s="384"/>
      <c r="Y54" s="384"/>
      <c r="Z54" s="384"/>
      <c r="AA54" s="384"/>
      <c r="AB54" s="384"/>
      <c r="AC54" s="384"/>
      <c r="AD54" s="384"/>
      <c r="AE54" s="384"/>
      <c r="AF54" s="384"/>
      <c r="AG54" s="384"/>
      <c r="AH54" s="384"/>
      <c r="AI54" s="384"/>
      <c r="AJ54" s="384"/>
      <c r="AK54" s="384"/>
      <c r="AL54" s="384"/>
      <c r="AM54" s="384"/>
      <c r="AN54" s="385"/>
    </row>
    <row r="55" spans="2:40" ht="21.75" customHeight="1">
      <c r="B55" s="62"/>
      <c r="C55" s="44"/>
      <c r="D55" s="62"/>
      <c r="E55" s="661"/>
      <c r="F55" s="662"/>
      <c r="G55" s="662"/>
      <c r="H55" s="662"/>
      <c r="I55" s="662"/>
      <c r="J55" s="662"/>
      <c r="K55" s="663"/>
      <c r="L55" s="409" t="s">
        <v>80</v>
      </c>
      <c r="M55" s="409"/>
      <c r="N55" s="409"/>
      <c r="O55" s="409"/>
      <c r="P55" s="384" t="str">
        <f>IF(OR(入力シート!$K$65="入力不要",入力シート!$T$66=""),"",入力シート!$T$66)</f>
        <v/>
      </c>
      <c r="Q55" s="384"/>
      <c r="R55" s="384"/>
      <c r="S55" s="384"/>
      <c r="T55" s="384"/>
      <c r="U55" s="384"/>
      <c r="V55" s="384"/>
      <c r="W55" s="384"/>
      <c r="X55" s="384"/>
      <c r="Y55" s="384"/>
      <c r="Z55" s="384"/>
      <c r="AA55" s="384"/>
      <c r="AB55" s="384"/>
      <c r="AC55" s="384"/>
      <c r="AD55" s="384"/>
      <c r="AE55" s="384"/>
      <c r="AF55" s="384"/>
      <c r="AG55" s="384"/>
      <c r="AH55" s="384"/>
      <c r="AI55" s="384"/>
      <c r="AJ55" s="384"/>
      <c r="AK55" s="384"/>
      <c r="AL55" s="384"/>
      <c r="AM55" s="384"/>
      <c r="AN55" s="385"/>
    </row>
    <row r="56" spans="2:40" ht="12" customHeight="1">
      <c r="B56" s="62"/>
      <c r="C56" s="44"/>
      <c r="D56" s="62"/>
      <c r="E56" s="661"/>
      <c r="F56" s="662"/>
      <c r="G56" s="662"/>
      <c r="H56" s="662"/>
      <c r="I56" s="662"/>
      <c r="J56" s="662"/>
      <c r="K56" s="663"/>
      <c r="L56" s="631" t="s">
        <v>71</v>
      </c>
      <c r="M56" s="401"/>
      <c r="N56" s="401"/>
      <c r="O56" s="401"/>
      <c r="P56" s="401"/>
      <c r="Q56" s="401"/>
      <c r="R56" s="401"/>
      <c r="S56" s="401"/>
      <c r="T56" s="401"/>
      <c r="U56" s="401"/>
      <c r="V56" s="401"/>
      <c r="W56" s="632" t="s">
        <v>72</v>
      </c>
      <c r="X56" s="632"/>
      <c r="Y56" s="632"/>
      <c r="Z56" s="632"/>
      <c r="AA56" s="632"/>
      <c r="AB56" s="632"/>
      <c r="AC56" s="632"/>
      <c r="AD56" s="632"/>
      <c r="AE56" s="401" t="s">
        <v>73</v>
      </c>
      <c r="AF56" s="401"/>
      <c r="AG56" s="401"/>
      <c r="AH56" s="401"/>
      <c r="AI56" s="401"/>
      <c r="AJ56" s="401"/>
      <c r="AK56" s="401"/>
      <c r="AL56" s="401"/>
      <c r="AM56" s="401"/>
      <c r="AN56" s="458"/>
    </row>
    <row r="57" spans="2:40" ht="20.25" customHeight="1">
      <c r="B57" s="62"/>
      <c r="C57" s="44"/>
      <c r="D57" s="63"/>
      <c r="E57" s="664"/>
      <c r="F57" s="665"/>
      <c r="G57" s="665"/>
      <c r="H57" s="665"/>
      <c r="I57" s="665"/>
      <c r="J57" s="665"/>
      <c r="K57" s="666"/>
      <c r="L57" s="630" t="str">
        <f>IF(OR(入力シート!$K$67="入力不要",入力シート!$P$67=""),"",入力シート!$P$67)</f>
        <v/>
      </c>
      <c r="M57" s="615"/>
      <c r="N57" s="615"/>
      <c r="O57" s="615"/>
      <c r="P57" s="615"/>
      <c r="Q57" s="615"/>
      <c r="R57" s="615"/>
      <c r="S57" s="615"/>
      <c r="T57" s="615"/>
      <c r="U57" s="615"/>
      <c r="V57" s="615"/>
      <c r="W57" s="494" t="str">
        <f>IF(OR(入力シート!$K$68="入力不要",入力シート!$P$68=""),"",入力シート!$P$68)</f>
        <v/>
      </c>
      <c r="X57" s="494"/>
      <c r="Y57" s="494"/>
      <c r="Z57" s="494"/>
      <c r="AA57" s="494"/>
      <c r="AB57" s="494"/>
      <c r="AC57" s="494"/>
      <c r="AD57" s="494"/>
      <c r="AE57" s="500" t="str">
        <f>IF(OR(入力シート!$K$69="入力不要",入力シート!$P$69=""),"",入力シート!$P$69)</f>
        <v/>
      </c>
      <c r="AF57" s="633"/>
      <c r="AG57" s="53" t="s">
        <v>64</v>
      </c>
      <c r="AH57" s="500" t="str">
        <f>IF(OR(入力シート!$K$69="入力不要",入力シート!$T$69=""),"",入力シート!$T$69)</f>
        <v/>
      </c>
      <c r="AI57" s="501"/>
      <c r="AJ57" s="633"/>
      <c r="AK57" s="53" t="s">
        <v>14</v>
      </c>
      <c r="AL57" s="498" t="str">
        <f>IF(OR(入力シート!$K$69="入力不要",入力シート!$X$69=""),"",入力シート!$X$69)</f>
        <v/>
      </c>
      <c r="AM57" s="498"/>
      <c r="AN57" s="657"/>
    </row>
    <row r="58" spans="2:40" ht="13.5" customHeight="1">
      <c r="B58" s="603" t="s">
        <v>33</v>
      </c>
      <c r="C58" s="604"/>
      <c r="D58" s="629" t="s">
        <v>34</v>
      </c>
      <c r="E58" s="539"/>
      <c r="F58" s="578" t="str">
        <f>IF(入力シート!$P$71="","",入力シート!$P$71)</f>
        <v/>
      </c>
      <c r="G58" s="579"/>
      <c r="H58" s="64" t="s">
        <v>35</v>
      </c>
      <c r="I58" s="539" t="s">
        <v>36</v>
      </c>
      <c r="J58" s="539"/>
      <c r="K58" s="578" t="str">
        <f>IF(入力シート!$P$72="","",入力シート!$P$72)</f>
        <v/>
      </c>
      <c r="L58" s="579"/>
      <c r="M58" s="64" t="s">
        <v>37</v>
      </c>
      <c r="N58" s="539" t="s">
        <v>38</v>
      </c>
      <c r="O58" s="539"/>
      <c r="P58" s="593" t="str">
        <f>IF(入力シート!$P$73="","",入力シート!$P$73)</f>
        <v/>
      </c>
      <c r="Q58" s="593"/>
      <c r="R58" s="64" t="s">
        <v>39</v>
      </c>
      <c r="S58" s="539" t="s">
        <v>40</v>
      </c>
      <c r="T58" s="539"/>
      <c r="U58" s="539"/>
      <c r="V58" s="539"/>
      <c r="W58" s="593" t="str">
        <f>IF(入力シート!$P$74="","",入力シート!$P$74)</f>
        <v/>
      </c>
      <c r="X58" s="593"/>
      <c r="Y58" s="593"/>
      <c r="Z58" s="539" t="s">
        <v>78</v>
      </c>
      <c r="AA58" s="653"/>
      <c r="AB58" s="590" t="s">
        <v>1171</v>
      </c>
      <c r="AC58" s="591"/>
      <c r="AD58" s="591"/>
      <c r="AE58" s="591"/>
      <c r="AF58" s="591"/>
      <c r="AG58" s="591"/>
      <c r="AH58" s="591"/>
      <c r="AI58" s="591"/>
      <c r="AJ58" s="591"/>
      <c r="AK58" s="591"/>
      <c r="AL58" s="591"/>
      <c r="AM58" s="591"/>
      <c r="AN58" s="592"/>
    </row>
    <row r="59" spans="2:40">
      <c r="B59" s="605"/>
      <c r="C59" s="606"/>
      <c r="D59" s="584" t="s">
        <v>1229</v>
      </c>
      <c r="E59" s="585"/>
      <c r="F59" s="585"/>
      <c r="G59" s="585"/>
      <c r="H59" s="585"/>
      <c r="I59" s="585"/>
      <c r="J59" s="585"/>
      <c r="K59" s="585"/>
      <c r="L59" s="585"/>
      <c r="M59" s="586"/>
      <c r="N59" s="533" t="s">
        <v>41</v>
      </c>
      <c r="O59" s="534"/>
      <c r="P59" s="535"/>
      <c r="Q59" s="597" t="str">
        <f>IF(入力シート!$Y$75="","",入力シート!$Y$75)</f>
        <v/>
      </c>
      <c r="R59" s="597"/>
      <c r="S59" s="534" t="s">
        <v>42</v>
      </c>
      <c r="T59" s="534"/>
      <c r="U59" s="597" t="str">
        <f>IF(OR(入力シート!$Y$75="未定",入力シート!$AB$75=""),"",入力シート!$AB$75)</f>
        <v/>
      </c>
      <c r="V59" s="597"/>
      <c r="W59" s="599" t="s">
        <v>43</v>
      </c>
      <c r="X59" s="599"/>
      <c r="Y59" s="599"/>
      <c r="Z59" s="599"/>
      <c r="AA59" s="600"/>
      <c r="AB59" s="621" t="str">
        <f>IF(入力シート!$P$81="","",入力シート!$P$81)</f>
        <v/>
      </c>
      <c r="AC59" s="622"/>
      <c r="AD59" s="622"/>
      <c r="AE59" s="622"/>
      <c r="AF59" s="622"/>
      <c r="AG59" s="622"/>
      <c r="AH59" s="622"/>
      <c r="AI59" s="622"/>
      <c r="AJ59" s="622"/>
      <c r="AK59" s="622"/>
      <c r="AL59" s="622"/>
      <c r="AM59" s="622"/>
      <c r="AN59" s="623"/>
    </row>
    <row r="60" spans="2:40">
      <c r="B60" s="605"/>
      <c r="C60" s="606"/>
      <c r="D60" s="587"/>
      <c r="E60" s="588"/>
      <c r="F60" s="588"/>
      <c r="G60" s="588"/>
      <c r="H60" s="588"/>
      <c r="I60" s="588"/>
      <c r="J60" s="588"/>
      <c r="K60" s="588"/>
      <c r="L60" s="588"/>
      <c r="M60" s="589"/>
      <c r="N60" s="536"/>
      <c r="O60" s="537"/>
      <c r="P60" s="538"/>
      <c r="Q60" s="598"/>
      <c r="R60" s="598"/>
      <c r="S60" s="538"/>
      <c r="T60" s="537"/>
      <c r="U60" s="598"/>
      <c r="V60" s="598"/>
      <c r="W60" s="601"/>
      <c r="X60" s="601"/>
      <c r="Y60" s="601"/>
      <c r="Z60" s="601"/>
      <c r="AA60" s="602"/>
      <c r="AB60" s="590" t="s">
        <v>1172</v>
      </c>
      <c r="AC60" s="591"/>
      <c r="AD60" s="591"/>
      <c r="AE60" s="591"/>
      <c r="AF60" s="591"/>
      <c r="AG60" s="591"/>
      <c r="AH60" s="591"/>
      <c r="AI60" s="591"/>
      <c r="AJ60" s="591"/>
      <c r="AK60" s="591"/>
      <c r="AL60" s="591"/>
      <c r="AM60" s="591"/>
      <c r="AN60" s="592"/>
    </row>
    <row r="61" spans="2:40" ht="27.75" customHeight="1">
      <c r="B61" s="605"/>
      <c r="C61" s="606"/>
      <c r="D61" s="624" t="s">
        <v>44</v>
      </c>
      <c r="E61" s="625"/>
      <c r="F61" s="625"/>
      <c r="G61" s="625"/>
      <c r="H61" s="625"/>
      <c r="I61" s="625"/>
      <c r="J61" s="625"/>
      <c r="K61" s="625"/>
      <c r="L61" s="625"/>
      <c r="M61" s="626"/>
      <c r="N61" s="594" t="str">
        <f>IF(入力シート!$P$76="","",入力シート!$P$76)</f>
        <v/>
      </c>
      <c r="O61" s="595"/>
      <c r="P61" s="595"/>
      <c r="Q61" s="595"/>
      <c r="R61" s="595"/>
      <c r="S61" s="595"/>
      <c r="T61" s="596"/>
      <c r="U61" s="627" t="str">
        <f>IF(入力シート!$T$76="","",入力シート!$T$76)</f>
        <v/>
      </c>
      <c r="V61" s="595"/>
      <c r="W61" s="628"/>
      <c r="X61" s="640" t="s">
        <v>42</v>
      </c>
      <c r="Y61" s="408"/>
      <c r="Z61" s="408"/>
      <c r="AA61" s="641"/>
      <c r="AB61" s="654" t="str">
        <f>IF(入力シート!$P$80="","",入力シート!$P$80)</f>
        <v/>
      </c>
      <c r="AC61" s="655"/>
      <c r="AD61" s="655"/>
      <c r="AE61" s="655"/>
      <c r="AF61" s="655"/>
      <c r="AG61" s="655"/>
      <c r="AH61" s="655"/>
      <c r="AI61" s="655"/>
      <c r="AJ61" s="655"/>
      <c r="AK61" s="655"/>
      <c r="AL61" s="655"/>
      <c r="AM61" s="655"/>
      <c r="AN61" s="656"/>
    </row>
    <row r="62" spans="2:40" ht="13.5" customHeight="1">
      <c r="B62" s="605"/>
      <c r="C62" s="606"/>
      <c r="D62" s="619" t="s">
        <v>47</v>
      </c>
      <c r="E62" s="619"/>
      <c r="F62" s="619"/>
      <c r="G62" s="619"/>
      <c r="H62" s="619"/>
      <c r="I62" s="619"/>
      <c r="J62" s="619"/>
      <c r="K62" s="619"/>
      <c r="L62" s="619"/>
      <c r="M62" s="620"/>
      <c r="N62" s="573" t="str">
        <f>IF(入力シート!$P$77="","",入力シート!$P$77)</f>
        <v/>
      </c>
      <c r="O62" s="574"/>
      <c r="P62" s="574"/>
      <c r="Q62" s="574"/>
      <c r="R62" s="574"/>
      <c r="S62" s="574"/>
      <c r="T62" s="575"/>
      <c r="U62" s="574"/>
      <c r="V62" s="574"/>
      <c r="W62" s="574"/>
      <c r="X62" s="574"/>
      <c r="Y62" s="574"/>
      <c r="Z62" s="574"/>
      <c r="AA62" s="574"/>
      <c r="AB62" s="576"/>
      <c r="AC62" s="576"/>
      <c r="AD62" s="576"/>
      <c r="AE62" s="576"/>
      <c r="AF62" s="576"/>
      <c r="AG62" s="576"/>
      <c r="AH62" s="576"/>
      <c r="AI62" s="576"/>
      <c r="AJ62" s="576"/>
      <c r="AK62" s="576"/>
      <c r="AL62" s="576"/>
      <c r="AM62" s="576"/>
      <c r="AN62" s="577"/>
    </row>
    <row r="63" spans="2:40" ht="16.5" customHeight="1">
      <c r="B63" s="605"/>
      <c r="C63" s="606"/>
      <c r="D63" s="609" t="s">
        <v>48</v>
      </c>
      <c r="E63" s="610"/>
      <c r="F63" s="610"/>
      <c r="G63" s="610"/>
      <c r="H63" s="610"/>
      <c r="I63" s="610"/>
      <c r="J63" s="610"/>
      <c r="K63" s="610"/>
      <c r="L63" s="610"/>
      <c r="M63" s="611"/>
      <c r="N63" s="565" t="str">
        <f>IF(入力シート!$P$78="","",入力シート!$P$78)</f>
        <v/>
      </c>
      <c r="O63" s="566"/>
      <c r="P63" s="566"/>
      <c r="Q63" s="566"/>
      <c r="R63" s="566"/>
      <c r="S63" s="566"/>
      <c r="T63" s="567"/>
      <c r="U63" s="566"/>
      <c r="V63" s="566"/>
      <c r="W63" s="566"/>
      <c r="X63" s="566"/>
      <c r="Y63" s="566"/>
      <c r="Z63" s="566"/>
      <c r="AA63" s="566"/>
      <c r="AB63" s="566"/>
      <c r="AC63" s="566"/>
      <c r="AD63" s="566"/>
      <c r="AE63" s="566"/>
      <c r="AF63" s="566"/>
      <c r="AG63" s="566"/>
      <c r="AH63" s="566"/>
      <c r="AI63" s="566"/>
      <c r="AJ63" s="566"/>
      <c r="AK63" s="566"/>
      <c r="AL63" s="566"/>
      <c r="AM63" s="566"/>
      <c r="AN63" s="568"/>
    </row>
    <row r="64" spans="2:40" ht="16.5" customHeight="1">
      <c r="B64" s="607"/>
      <c r="C64" s="608"/>
      <c r="D64" s="612"/>
      <c r="E64" s="613"/>
      <c r="F64" s="613"/>
      <c r="G64" s="613"/>
      <c r="H64" s="613"/>
      <c r="I64" s="613"/>
      <c r="J64" s="613"/>
      <c r="K64" s="613"/>
      <c r="L64" s="613"/>
      <c r="M64" s="614"/>
      <c r="N64" s="569" t="str">
        <f>IF(入力シート!$P$79="","",入力シート!$P$79)</f>
        <v/>
      </c>
      <c r="O64" s="570"/>
      <c r="P64" s="570"/>
      <c r="Q64" s="570"/>
      <c r="R64" s="570"/>
      <c r="S64" s="570"/>
      <c r="T64" s="571"/>
      <c r="U64" s="570"/>
      <c r="V64" s="570"/>
      <c r="W64" s="570"/>
      <c r="X64" s="571"/>
      <c r="Y64" s="570"/>
      <c r="Z64" s="570"/>
      <c r="AA64" s="570"/>
      <c r="AB64" s="570"/>
      <c r="AC64" s="570"/>
      <c r="AD64" s="570"/>
      <c r="AE64" s="570"/>
      <c r="AF64" s="570"/>
      <c r="AG64" s="570"/>
      <c r="AH64" s="570"/>
      <c r="AI64" s="570"/>
      <c r="AJ64" s="570"/>
      <c r="AK64" s="570"/>
      <c r="AL64" s="570"/>
      <c r="AM64" s="570"/>
      <c r="AN64" s="572"/>
    </row>
    <row r="65" spans="2:47" ht="7.5" customHeight="1" thickBot="1">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130"/>
      <c r="AI65" s="130"/>
      <c r="AJ65" s="130"/>
      <c r="AK65" s="130"/>
      <c r="AL65" s="130"/>
      <c r="AM65" s="130"/>
      <c r="AN65" s="130"/>
    </row>
    <row r="66" spans="2:47" ht="12.75" customHeight="1">
      <c r="B66" s="524" t="s">
        <v>1203</v>
      </c>
      <c r="C66" s="525"/>
      <c r="D66" s="525"/>
      <c r="E66" s="525"/>
      <c r="F66" s="525"/>
      <c r="G66" s="525"/>
      <c r="H66" s="525"/>
      <c r="I66" s="525"/>
      <c r="J66" s="525"/>
      <c r="K66" s="526"/>
      <c r="L66" s="540" t="str">
        <f>IF(入力シート!$P$83="","",入力シート!$P$83)</f>
        <v/>
      </c>
      <c r="M66" s="541"/>
      <c r="N66" s="541"/>
      <c r="O66" s="541"/>
      <c r="P66" s="544" t="s">
        <v>60</v>
      </c>
      <c r="Q66" s="544"/>
      <c r="R66" s="545"/>
      <c r="S66" s="365" t="s">
        <v>1336</v>
      </c>
      <c r="T66" s="366"/>
      <c r="U66" s="366"/>
      <c r="V66" s="366"/>
      <c r="W66" s="366"/>
      <c r="X66" s="367"/>
      <c r="Y66" s="129"/>
      <c r="Z66" s="31"/>
      <c r="AA66" s="549" t="s">
        <v>104</v>
      </c>
      <c r="AB66" s="550"/>
      <c r="AC66" s="550"/>
      <c r="AD66" s="550"/>
      <c r="AE66" s="550"/>
      <c r="AF66" s="550"/>
      <c r="AG66" s="550"/>
      <c r="AH66" s="551"/>
      <c r="AI66" s="558" t="s">
        <v>62</v>
      </c>
      <c r="AJ66" s="544"/>
      <c r="AK66" s="561" t="str">
        <f>IF(入力シート!$M$87="","",入力シート!$M$87)</f>
        <v/>
      </c>
      <c r="AL66" s="561"/>
      <c r="AM66" s="544" t="s">
        <v>63</v>
      </c>
      <c r="AN66" s="545"/>
      <c r="AO66" s="130"/>
      <c r="AP66" s="130"/>
      <c r="AQ66" s="130"/>
      <c r="AR66" s="130"/>
      <c r="AS66" s="130"/>
      <c r="AT66" s="130"/>
      <c r="AU66" s="130"/>
    </row>
    <row r="67" spans="2:47" ht="12.75" customHeight="1">
      <c r="B67" s="527"/>
      <c r="C67" s="528"/>
      <c r="D67" s="528"/>
      <c r="E67" s="528"/>
      <c r="F67" s="528"/>
      <c r="G67" s="528"/>
      <c r="H67" s="528"/>
      <c r="I67" s="528"/>
      <c r="J67" s="528"/>
      <c r="K67" s="529"/>
      <c r="L67" s="542"/>
      <c r="M67" s="543"/>
      <c r="N67" s="543"/>
      <c r="O67" s="543"/>
      <c r="P67" s="382"/>
      <c r="Q67" s="382"/>
      <c r="R67" s="564"/>
      <c r="S67" s="368"/>
      <c r="T67" s="369"/>
      <c r="U67" s="369"/>
      <c r="V67" s="369"/>
      <c r="W67" s="369"/>
      <c r="X67" s="370"/>
      <c r="Y67" s="129"/>
      <c r="Z67" s="31"/>
      <c r="AA67" s="552"/>
      <c r="AB67" s="553"/>
      <c r="AC67" s="553"/>
      <c r="AD67" s="553"/>
      <c r="AE67" s="553"/>
      <c r="AF67" s="553"/>
      <c r="AG67" s="553"/>
      <c r="AH67" s="554"/>
      <c r="AI67" s="559"/>
      <c r="AJ67" s="378"/>
      <c r="AK67" s="562"/>
      <c r="AL67" s="562"/>
      <c r="AM67" s="378"/>
      <c r="AN67" s="546"/>
      <c r="AO67" s="31"/>
      <c r="AP67" s="31"/>
      <c r="AQ67" s="31"/>
      <c r="AR67" s="31"/>
      <c r="AS67" s="31"/>
      <c r="AT67" s="31"/>
      <c r="AU67" s="31"/>
    </row>
    <row r="68" spans="2:47" ht="10.5" customHeight="1">
      <c r="B68" s="527"/>
      <c r="C68" s="528"/>
      <c r="D68" s="528"/>
      <c r="E68" s="528"/>
      <c r="F68" s="528"/>
      <c r="G68" s="528"/>
      <c r="H68" s="528"/>
      <c r="I68" s="528"/>
      <c r="J68" s="528"/>
      <c r="K68" s="529"/>
      <c r="L68" s="580" t="str">
        <f>IF(入力シート!$P$84="","",入力シート!$P$84)</f>
        <v/>
      </c>
      <c r="M68" s="581"/>
      <c r="N68" s="581"/>
      <c r="O68" s="581"/>
      <c r="P68" s="378" t="s">
        <v>61</v>
      </c>
      <c r="Q68" s="378"/>
      <c r="R68" s="546"/>
      <c r="S68" s="368"/>
      <c r="T68" s="369"/>
      <c r="U68" s="369"/>
      <c r="V68" s="369"/>
      <c r="W68" s="369"/>
      <c r="X68" s="370"/>
      <c r="Y68" s="129"/>
      <c r="Z68" s="31"/>
      <c r="AA68" s="552"/>
      <c r="AB68" s="553"/>
      <c r="AC68" s="553"/>
      <c r="AD68" s="553"/>
      <c r="AE68" s="553"/>
      <c r="AF68" s="553"/>
      <c r="AG68" s="553"/>
      <c r="AH68" s="554"/>
      <c r="AI68" s="559"/>
      <c r="AJ68" s="378"/>
      <c r="AK68" s="562"/>
      <c r="AL68" s="562"/>
      <c r="AM68" s="378"/>
      <c r="AN68" s="546"/>
      <c r="AO68" s="31"/>
      <c r="AP68" s="31"/>
      <c r="AQ68" s="31"/>
      <c r="AR68" s="31"/>
      <c r="AS68" s="31"/>
      <c r="AT68" s="31"/>
      <c r="AU68" s="31"/>
    </row>
    <row r="69" spans="2:47" ht="10.5" customHeight="1" thickBot="1">
      <c r="B69" s="530"/>
      <c r="C69" s="531"/>
      <c r="D69" s="531"/>
      <c r="E69" s="531"/>
      <c r="F69" s="531"/>
      <c r="G69" s="531"/>
      <c r="H69" s="531"/>
      <c r="I69" s="531"/>
      <c r="J69" s="531"/>
      <c r="K69" s="532"/>
      <c r="L69" s="582"/>
      <c r="M69" s="583"/>
      <c r="N69" s="583"/>
      <c r="O69" s="583"/>
      <c r="P69" s="547"/>
      <c r="Q69" s="547"/>
      <c r="R69" s="548"/>
      <c r="S69" s="371"/>
      <c r="T69" s="372"/>
      <c r="U69" s="372"/>
      <c r="V69" s="372"/>
      <c r="W69" s="372"/>
      <c r="X69" s="373"/>
      <c r="Y69" s="129"/>
      <c r="Z69" s="31"/>
      <c r="AA69" s="555"/>
      <c r="AB69" s="556"/>
      <c r="AC69" s="556"/>
      <c r="AD69" s="556"/>
      <c r="AE69" s="556"/>
      <c r="AF69" s="556"/>
      <c r="AG69" s="556"/>
      <c r="AH69" s="557"/>
      <c r="AI69" s="560"/>
      <c r="AJ69" s="547"/>
      <c r="AK69" s="563"/>
      <c r="AL69" s="563"/>
      <c r="AM69" s="547"/>
      <c r="AN69" s="548"/>
      <c r="AO69" s="31"/>
      <c r="AP69" s="31"/>
      <c r="AQ69" s="31"/>
      <c r="AR69" s="31"/>
      <c r="AS69" s="31"/>
      <c r="AT69" s="31"/>
      <c r="AU69" s="31"/>
    </row>
    <row r="70" spans="2:47" ht="6" customHeight="1" thickBot="1"/>
    <row r="71" spans="2:47" ht="17.25" customHeight="1">
      <c r="B71" s="355" t="str">
        <f>IF(入力シート!A106=TRUE, "✔", "")</f>
        <v/>
      </c>
      <c r="C71" s="356"/>
      <c r="D71" s="359" t="s">
        <v>1333</v>
      </c>
      <c r="E71" s="360"/>
      <c r="F71" s="360"/>
      <c r="G71" s="360"/>
      <c r="H71" s="360"/>
      <c r="I71" s="360"/>
      <c r="J71" s="360"/>
      <c r="K71" s="360"/>
      <c r="L71" s="360"/>
      <c r="M71" s="360"/>
      <c r="N71" s="360"/>
      <c r="O71" s="360"/>
      <c r="P71" s="360"/>
      <c r="Q71" s="360"/>
      <c r="R71" s="360"/>
      <c r="S71" s="360"/>
      <c r="T71" s="360"/>
      <c r="U71" s="360"/>
      <c r="V71" s="360"/>
      <c r="W71" s="360"/>
      <c r="X71" s="360"/>
      <c r="Y71" s="360"/>
      <c r="Z71" s="360"/>
      <c r="AA71" s="360"/>
      <c r="AB71" s="360"/>
      <c r="AC71" s="360"/>
      <c r="AD71" s="360"/>
      <c r="AE71" s="360"/>
      <c r="AF71" s="360"/>
      <c r="AG71" s="360"/>
      <c r="AH71" s="360"/>
      <c r="AI71" s="360"/>
      <c r="AJ71" s="360"/>
      <c r="AK71" s="360"/>
      <c r="AL71" s="360"/>
      <c r="AM71" s="360"/>
      <c r="AN71" s="361"/>
    </row>
    <row r="72" spans="2:47" ht="17.25" customHeight="1" thickBot="1">
      <c r="B72" s="357"/>
      <c r="C72" s="358"/>
      <c r="D72" s="362"/>
      <c r="E72" s="363"/>
      <c r="F72" s="363"/>
      <c r="G72" s="363"/>
      <c r="H72" s="363"/>
      <c r="I72" s="363"/>
      <c r="J72" s="363"/>
      <c r="K72" s="363"/>
      <c r="L72" s="363"/>
      <c r="M72" s="363"/>
      <c r="N72" s="363"/>
      <c r="O72" s="363"/>
      <c r="P72" s="363"/>
      <c r="Q72" s="363"/>
      <c r="R72" s="363"/>
      <c r="S72" s="363"/>
      <c r="T72" s="363"/>
      <c r="U72" s="363"/>
      <c r="V72" s="363"/>
      <c r="W72" s="363"/>
      <c r="X72" s="363"/>
      <c r="Y72" s="363"/>
      <c r="Z72" s="363"/>
      <c r="AA72" s="363"/>
      <c r="AB72" s="363"/>
      <c r="AC72" s="363"/>
      <c r="AD72" s="363"/>
      <c r="AE72" s="363"/>
      <c r="AF72" s="363"/>
      <c r="AG72" s="363"/>
      <c r="AH72" s="363"/>
      <c r="AI72" s="363"/>
      <c r="AJ72" s="363"/>
      <c r="AK72" s="363"/>
      <c r="AL72" s="363"/>
      <c r="AM72" s="363"/>
      <c r="AN72" s="364"/>
    </row>
    <row r="73" spans="2:47">
      <c r="L73" s="31"/>
      <c r="M73" s="31"/>
      <c r="N73" s="31"/>
      <c r="O73" s="31"/>
      <c r="P73" s="31"/>
      <c r="Q73" s="31"/>
      <c r="R73" s="31"/>
      <c r="S73" s="31"/>
      <c r="T73" s="31"/>
      <c r="U73" s="31"/>
      <c r="V73" s="31"/>
      <c r="W73" s="31"/>
      <c r="X73" s="31"/>
      <c r="Y73" s="31"/>
      <c r="Z73" s="31"/>
      <c r="AA73" s="31"/>
      <c r="AB73" s="31"/>
    </row>
    <row r="74" spans="2:47">
      <c r="L74" s="31"/>
      <c r="M74" s="31"/>
      <c r="N74" s="31"/>
      <c r="O74" s="31"/>
      <c r="P74" s="31"/>
      <c r="Q74" s="31"/>
      <c r="R74" s="31"/>
      <c r="S74" s="31"/>
      <c r="T74" s="31"/>
      <c r="U74" s="31"/>
      <c r="V74" s="31"/>
      <c r="W74" s="31"/>
      <c r="X74" s="31"/>
      <c r="Y74" s="31"/>
      <c r="Z74" s="31"/>
      <c r="AA74" s="31"/>
      <c r="AB74" s="31"/>
    </row>
    <row r="75" spans="2:47">
      <c r="L75" s="31"/>
      <c r="M75" s="31"/>
      <c r="N75" s="31"/>
      <c r="O75" s="31"/>
      <c r="P75" s="31"/>
      <c r="Q75" s="31"/>
      <c r="R75" s="31"/>
      <c r="S75" s="31"/>
      <c r="T75" s="31"/>
      <c r="U75" s="31"/>
      <c r="V75" s="31"/>
      <c r="W75" s="31"/>
      <c r="X75" s="31"/>
      <c r="Y75" s="31"/>
      <c r="Z75" s="31"/>
      <c r="AA75" s="31"/>
      <c r="AB75" s="31"/>
    </row>
    <row r="76" spans="2:47">
      <c r="L76" s="31"/>
      <c r="M76" s="31"/>
      <c r="N76" s="31"/>
      <c r="O76" s="31"/>
      <c r="P76" s="31"/>
      <c r="Q76" s="31"/>
      <c r="R76" s="31"/>
      <c r="S76" s="31"/>
      <c r="T76" s="31"/>
      <c r="U76" s="31"/>
      <c r="V76" s="31"/>
      <c r="W76" s="31"/>
      <c r="X76" s="31"/>
      <c r="Y76" s="31"/>
      <c r="Z76" s="31"/>
      <c r="AA76" s="31"/>
      <c r="AB76" s="31"/>
    </row>
    <row r="77" spans="2:47">
      <c r="L77" s="31"/>
      <c r="M77" s="31"/>
      <c r="N77" s="31"/>
      <c r="O77" s="31"/>
      <c r="P77" s="31"/>
      <c r="Q77" s="31"/>
      <c r="R77" s="31"/>
      <c r="S77" s="31"/>
      <c r="T77" s="31"/>
      <c r="U77" s="31"/>
      <c r="V77" s="31"/>
      <c r="W77" s="31"/>
      <c r="X77" s="31"/>
      <c r="Y77" s="31"/>
      <c r="Z77" s="31"/>
      <c r="AA77" s="31"/>
      <c r="AB77" s="31"/>
    </row>
    <row r="78" spans="2:47">
      <c r="L78" s="31"/>
      <c r="M78" s="31"/>
      <c r="N78" s="31"/>
      <c r="O78" s="31"/>
      <c r="P78" s="31"/>
      <c r="Q78" s="31"/>
      <c r="R78" s="31"/>
      <c r="S78" s="31"/>
      <c r="T78" s="31"/>
      <c r="U78" s="31"/>
      <c r="V78" s="31"/>
      <c r="W78" s="31"/>
      <c r="X78" s="31"/>
      <c r="Y78" s="31"/>
      <c r="Z78" s="31"/>
      <c r="AA78" s="31"/>
      <c r="AB78" s="31"/>
    </row>
    <row r="79" spans="2:47">
      <c r="L79" s="31"/>
      <c r="M79" s="31"/>
      <c r="N79" s="31"/>
      <c r="O79" s="31"/>
      <c r="P79" s="31"/>
      <c r="Q79" s="31"/>
      <c r="R79" s="31"/>
      <c r="S79" s="31"/>
      <c r="T79" s="31"/>
      <c r="U79" s="31"/>
      <c r="V79" s="31"/>
      <c r="W79" s="31"/>
      <c r="X79" s="31"/>
      <c r="Y79" s="31"/>
      <c r="Z79" s="31"/>
      <c r="AA79" s="31"/>
      <c r="AB79" s="31"/>
    </row>
    <row r="80" spans="2:47">
      <c r="L80" s="31"/>
      <c r="M80" s="31"/>
      <c r="N80" s="31"/>
      <c r="O80" s="31"/>
      <c r="P80" s="31"/>
      <c r="Q80" s="31"/>
      <c r="R80" s="31"/>
      <c r="S80" s="31"/>
      <c r="T80" s="31"/>
      <c r="U80" s="31"/>
      <c r="V80" s="31"/>
      <c r="W80" s="31"/>
      <c r="X80" s="31"/>
      <c r="Y80" s="31"/>
      <c r="Z80" s="31"/>
      <c r="AA80" s="31"/>
      <c r="AB80" s="31"/>
    </row>
    <row r="81" spans="12:28">
      <c r="L81" s="31"/>
      <c r="M81" s="31"/>
      <c r="N81" s="31"/>
      <c r="O81" s="31"/>
      <c r="P81" s="31"/>
      <c r="Q81" s="31"/>
      <c r="R81" s="31"/>
      <c r="S81" s="31"/>
      <c r="T81" s="31"/>
      <c r="U81" s="31"/>
      <c r="V81" s="31"/>
      <c r="W81" s="31"/>
      <c r="X81" s="31"/>
      <c r="Y81" s="31"/>
      <c r="Z81" s="31"/>
      <c r="AA81" s="31"/>
      <c r="AB81" s="31"/>
    </row>
    <row r="82" spans="12:28">
      <c r="L82" s="31"/>
      <c r="M82" s="31"/>
      <c r="N82" s="31"/>
      <c r="O82" s="31"/>
      <c r="P82" s="31"/>
      <c r="Q82" s="31"/>
      <c r="R82" s="31"/>
      <c r="S82" s="31"/>
      <c r="T82" s="31"/>
      <c r="U82" s="31"/>
      <c r="V82" s="31"/>
      <c r="W82" s="31"/>
      <c r="X82" s="31"/>
      <c r="Y82" s="31"/>
      <c r="Z82" s="31"/>
      <c r="AA82" s="31"/>
      <c r="AB82" s="31"/>
    </row>
    <row r="83" spans="12:28">
      <c r="L83" s="31"/>
      <c r="M83" s="31"/>
      <c r="N83" s="31"/>
      <c r="O83" s="31"/>
      <c r="P83" s="31"/>
      <c r="Q83" s="31"/>
      <c r="R83" s="31"/>
      <c r="S83" s="31"/>
      <c r="T83" s="31"/>
      <c r="U83" s="31"/>
      <c r="V83" s="31"/>
      <c r="W83" s="31"/>
      <c r="X83" s="31"/>
      <c r="Y83" s="31"/>
      <c r="Z83" s="31"/>
      <c r="AA83" s="31"/>
      <c r="AB83" s="31"/>
    </row>
    <row r="84" spans="12:28">
      <c r="L84" s="31"/>
      <c r="M84" s="31"/>
      <c r="N84" s="31"/>
      <c r="O84" s="31"/>
      <c r="P84" s="31"/>
      <c r="Q84" s="31"/>
      <c r="R84" s="31"/>
      <c r="S84" s="31"/>
      <c r="T84" s="31"/>
      <c r="U84" s="31"/>
      <c r="V84" s="31"/>
      <c r="W84" s="31"/>
      <c r="X84" s="31"/>
      <c r="Y84" s="31"/>
      <c r="Z84" s="31"/>
      <c r="AA84" s="31"/>
      <c r="AB84" s="31"/>
    </row>
    <row r="85" spans="12:28">
      <c r="L85" s="31"/>
      <c r="M85" s="31"/>
      <c r="N85" s="31"/>
      <c r="O85" s="31"/>
      <c r="P85" s="31"/>
      <c r="Q85" s="31"/>
      <c r="R85" s="31"/>
      <c r="S85" s="31"/>
      <c r="T85" s="31"/>
      <c r="U85" s="31"/>
      <c r="V85" s="31"/>
      <c r="W85" s="31"/>
      <c r="X85" s="31"/>
      <c r="Y85" s="31"/>
      <c r="Z85" s="31"/>
      <c r="AA85" s="31"/>
      <c r="AB85" s="31"/>
    </row>
    <row r="86" spans="12:28">
      <c r="L86" s="31"/>
      <c r="M86" s="31"/>
      <c r="N86" s="31"/>
      <c r="O86" s="31"/>
      <c r="P86" s="31"/>
      <c r="Q86" s="31"/>
      <c r="R86" s="31"/>
      <c r="S86" s="31"/>
      <c r="T86" s="31"/>
      <c r="U86" s="31"/>
      <c r="V86" s="31"/>
      <c r="W86" s="31"/>
      <c r="X86" s="31"/>
      <c r="Y86" s="31"/>
      <c r="Z86" s="31"/>
      <c r="AA86" s="31"/>
      <c r="AB86" s="31"/>
    </row>
    <row r="87" spans="12:28">
      <c r="L87" s="31"/>
      <c r="M87" s="31"/>
      <c r="N87" s="31"/>
      <c r="O87" s="31"/>
      <c r="P87" s="31"/>
      <c r="Q87" s="31"/>
      <c r="R87" s="31"/>
      <c r="S87" s="31"/>
      <c r="T87" s="31"/>
      <c r="U87" s="31"/>
      <c r="V87" s="31"/>
      <c r="W87" s="31"/>
      <c r="X87" s="31"/>
      <c r="Y87" s="31"/>
      <c r="Z87" s="31"/>
      <c r="AA87" s="31"/>
      <c r="AB87" s="31"/>
    </row>
    <row r="88" spans="12:28">
      <c r="L88" s="31"/>
      <c r="M88" s="31"/>
      <c r="N88" s="31"/>
      <c r="O88" s="31"/>
      <c r="P88" s="31"/>
      <c r="Q88" s="31"/>
      <c r="R88" s="31"/>
      <c r="S88" s="31"/>
      <c r="T88" s="31"/>
      <c r="U88" s="31"/>
      <c r="V88" s="31"/>
      <c r="W88" s="31"/>
      <c r="X88" s="31"/>
      <c r="Y88" s="31"/>
      <c r="Z88" s="31"/>
      <c r="AA88" s="31"/>
      <c r="AB88" s="31"/>
    </row>
    <row r="89" spans="12:28">
      <c r="L89" s="31"/>
      <c r="M89" s="31"/>
      <c r="N89" s="31"/>
      <c r="O89" s="31"/>
      <c r="P89" s="31"/>
      <c r="Q89" s="31"/>
      <c r="R89" s="31"/>
      <c r="S89" s="31"/>
      <c r="T89" s="31"/>
      <c r="U89" s="31"/>
      <c r="V89" s="31"/>
      <c r="W89" s="31"/>
      <c r="X89" s="31"/>
      <c r="Y89" s="31"/>
      <c r="Z89" s="31"/>
      <c r="AA89" s="31"/>
      <c r="AB89" s="31"/>
    </row>
    <row r="90" spans="12:28">
      <c r="L90" s="31"/>
      <c r="M90" s="31"/>
      <c r="N90" s="31"/>
      <c r="O90" s="31"/>
      <c r="P90" s="31"/>
      <c r="Q90" s="31"/>
      <c r="R90" s="31"/>
      <c r="S90" s="31"/>
      <c r="T90" s="31"/>
      <c r="U90" s="31"/>
      <c r="V90" s="31"/>
      <c r="W90" s="31"/>
      <c r="X90" s="31"/>
      <c r="Y90" s="31"/>
      <c r="Z90" s="31"/>
      <c r="AA90" s="31"/>
      <c r="AB90" s="31"/>
    </row>
  </sheetData>
  <sheetProtection password="EAD7" sheet="1" objects="1" scenarios="1"/>
  <mergeCells count="157">
    <mergeCell ref="X61:AA61"/>
    <mergeCell ref="U37:AN37"/>
    <mergeCell ref="AD26:AH26"/>
    <mergeCell ref="W58:Y58"/>
    <mergeCell ref="L33:P33"/>
    <mergeCell ref="L18:R18"/>
    <mergeCell ref="L48:AN48"/>
    <mergeCell ref="L49:AN49"/>
    <mergeCell ref="L34:P34"/>
    <mergeCell ref="AE42:AN42"/>
    <mergeCell ref="L42:V42"/>
    <mergeCell ref="L43:V43"/>
    <mergeCell ref="K58:L58"/>
    <mergeCell ref="Z58:AA58"/>
    <mergeCell ref="AB61:AN61"/>
    <mergeCell ref="U59:V60"/>
    <mergeCell ref="AL57:AN57"/>
    <mergeCell ref="E48:K57"/>
    <mergeCell ref="L40:O40"/>
    <mergeCell ref="L41:O41"/>
    <mergeCell ref="L38:M39"/>
    <mergeCell ref="N38:N39"/>
    <mergeCell ref="O38:Q39"/>
    <mergeCell ref="AL43:AN43"/>
    <mergeCell ref="B58:C64"/>
    <mergeCell ref="D63:M64"/>
    <mergeCell ref="W43:AD43"/>
    <mergeCell ref="L44:AN44"/>
    <mergeCell ref="I58:J58"/>
    <mergeCell ref="D62:M62"/>
    <mergeCell ref="AB59:AN59"/>
    <mergeCell ref="D61:M61"/>
    <mergeCell ref="U61:W61"/>
    <mergeCell ref="D58:E58"/>
    <mergeCell ref="P55:AN55"/>
    <mergeCell ref="L57:V57"/>
    <mergeCell ref="L56:V56"/>
    <mergeCell ref="W56:AD56"/>
    <mergeCell ref="AE57:AF57"/>
    <mergeCell ref="AH57:AJ57"/>
    <mergeCell ref="AE56:AN56"/>
    <mergeCell ref="L52:M53"/>
    <mergeCell ref="P54:AN54"/>
    <mergeCell ref="L46:AN46"/>
    <mergeCell ref="L50:AN50"/>
    <mergeCell ref="D46:K46"/>
    <mergeCell ref="AE43:AF43"/>
    <mergeCell ref="AH43:AJ43"/>
    <mergeCell ref="B66:K69"/>
    <mergeCell ref="N59:P60"/>
    <mergeCell ref="S58:V58"/>
    <mergeCell ref="L66:O67"/>
    <mergeCell ref="N58:O58"/>
    <mergeCell ref="AM66:AN69"/>
    <mergeCell ref="AA66:AH69"/>
    <mergeCell ref="AI66:AJ69"/>
    <mergeCell ref="AK66:AL69"/>
    <mergeCell ref="P66:R67"/>
    <mergeCell ref="P68:R69"/>
    <mergeCell ref="N63:AN63"/>
    <mergeCell ref="N64:AN64"/>
    <mergeCell ref="N62:AN62"/>
    <mergeCell ref="F58:G58"/>
    <mergeCell ref="L68:O69"/>
    <mergeCell ref="D59:M60"/>
    <mergeCell ref="S59:T60"/>
    <mergeCell ref="AB60:AN60"/>
    <mergeCell ref="P58:Q58"/>
    <mergeCell ref="N61:T61"/>
    <mergeCell ref="AB58:AN58"/>
    <mergeCell ref="Q59:R60"/>
    <mergeCell ref="W59:AA60"/>
    <mergeCell ref="B24:C34"/>
    <mergeCell ref="D34:K34"/>
    <mergeCell ref="D24:K26"/>
    <mergeCell ref="W57:AD57"/>
    <mergeCell ref="L23:N23"/>
    <mergeCell ref="D19:K23"/>
    <mergeCell ref="R34:U34"/>
    <mergeCell ref="W34:Z34"/>
    <mergeCell ref="N52:N53"/>
    <mergeCell ref="O52:Q53"/>
    <mergeCell ref="L51:Q51"/>
    <mergeCell ref="L37:Q37"/>
    <mergeCell ref="L28:M29"/>
    <mergeCell ref="N28:N29"/>
    <mergeCell ref="O28:Q29"/>
    <mergeCell ref="L27:Q27"/>
    <mergeCell ref="R20:AN21"/>
    <mergeCell ref="R28:AN29"/>
    <mergeCell ref="R38:AN39"/>
    <mergeCell ref="R52:AN53"/>
    <mergeCell ref="B44:K44"/>
    <mergeCell ref="L35:AN35"/>
    <mergeCell ref="P40:AN40"/>
    <mergeCell ref="P41:AN41"/>
    <mergeCell ref="D47:K47"/>
    <mergeCell ref="AC1:AN1"/>
    <mergeCell ref="L31:P31"/>
    <mergeCell ref="L30:P30"/>
    <mergeCell ref="AD24:AH25"/>
    <mergeCell ref="AI24:AL25"/>
    <mergeCell ref="AM24:AN25"/>
    <mergeCell ref="L16:N16"/>
    <mergeCell ref="Q30:AN30"/>
    <mergeCell ref="O24:AC24"/>
    <mergeCell ref="Q31:AN31"/>
    <mergeCell ref="L19:Q19"/>
    <mergeCell ref="L20:M21"/>
    <mergeCell ref="N20:N21"/>
    <mergeCell ref="O20:Q21"/>
    <mergeCell ref="L15:Q15"/>
    <mergeCell ref="C2:E2"/>
    <mergeCell ref="AI4:AJ4"/>
    <mergeCell ref="AL4:AM4"/>
    <mergeCell ref="AC4:AH4"/>
    <mergeCell ref="R15:AN15"/>
    <mergeCell ref="L17:AN17"/>
    <mergeCell ref="D15:K15"/>
    <mergeCell ref="D16:K17"/>
    <mergeCell ref="D18:K18"/>
    <mergeCell ref="B13:K13"/>
    <mergeCell ref="L13:AN13"/>
    <mergeCell ref="B15:C23"/>
    <mergeCell ref="D14:K14"/>
    <mergeCell ref="N14:O14"/>
    <mergeCell ref="P14:Q14"/>
    <mergeCell ref="R14:S14"/>
    <mergeCell ref="T14:U14"/>
    <mergeCell ref="V14:W14"/>
    <mergeCell ref="X14:Y14"/>
    <mergeCell ref="Z14:AN14"/>
    <mergeCell ref="L14:M14"/>
    <mergeCell ref="B71:C72"/>
    <mergeCell ref="D71:AN72"/>
    <mergeCell ref="S66:X69"/>
    <mergeCell ref="D27:K33"/>
    <mergeCell ref="O16:AN16"/>
    <mergeCell ref="O23:AN23"/>
    <mergeCell ref="Q32:AN32"/>
    <mergeCell ref="Q33:AN33"/>
    <mergeCell ref="L25:AC26"/>
    <mergeCell ref="L32:P32"/>
    <mergeCell ref="U19:AN19"/>
    <mergeCell ref="AI26:AJ26"/>
    <mergeCell ref="AK26:AL26"/>
    <mergeCell ref="O22:AN22"/>
    <mergeCell ref="U27:AN27"/>
    <mergeCell ref="L24:N24"/>
    <mergeCell ref="W42:AD42"/>
    <mergeCell ref="L54:O54"/>
    <mergeCell ref="L55:O55"/>
    <mergeCell ref="U51:AN51"/>
    <mergeCell ref="L47:AN47"/>
    <mergeCell ref="F45:AN45"/>
    <mergeCell ref="B35:K43"/>
    <mergeCell ref="L36:AN36"/>
  </mergeCells>
  <phoneticPr fontId="7"/>
  <dataValidations count="3">
    <dataValidation imeMode="halfKatakana" allowBlank="1" showInputMessage="1" showErrorMessage="1" sqref="U19 U27 U37 U51 O16 O24" xr:uid="{00000000-0002-0000-0100-000000000000}"/>
    <dataValidation imeMode="halfAlpha" allowBlank="1" showInputMessage="1" showErrorMessage="1" sqref="AL43 W58 L34:P34 R34:U34 W34:Z34 AE43 AH43 U61:W61 P58:Q58 O52 Q59:R60 O20 L28 O28 L38 O38 AL57 AE57 AH57 L52" xr:uid="{00000000-0002-0000-0100-000001000000}"/>
    <dataValidation imeMode="hiragana" allowBlank="1" showInputMessage="1" showErrorMessage="1" sqref="L17:AN17 W43 R20 R28 L43 L25:AC26 L57 R38 W57 R52" xr:uid="{00000000-0002-0000-0100-000002000000}"/>
  </dataValidations>
  <pageMargins left="0.31496062992125984" right="0.19685039370078741" top="0.15748031496062992" bottom="0" header="0.31496062992125984" footer="0.31496062992125984"/>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3</xdr:col>
                    <xdr:colOff>76200</xdr:colOff>
                    <xdr:row>44</xdr:row>
                    <xdr:rowOff>19050</xdr:rowOff>
                  </from>
                  <to>
                    <xdr:col>5</xdr:col>
                    <xdr:colOff>38100</xdr:colOff>
                    <xdr:row>44</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imeMode="halfAlpha" allowBlank="1" showInputMessage="1" showErrorMessage="1" xr:uid="{00000000-0002-0000-0100-000003000000}">
          <x14:formula1>
            <xm:f>ﾌﾟﾙﾀﾞｳﾝﾘｽﾄ!$C$2:$C$32</xm:f>
          </x14:formula1>
          <xm:sqref>AL5:AM5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B2:U46"/>
  <sheetViews>
    <sheetView showGridLines="0" zoomScale="70" zoomScaleNormal="70" workbookViewId="0">
      <selection activeCell="N28" sqref="N28"/>
    </sheetView>
  </sheetViews>
  <sheetFormatPr defaultRowHeight="13.5"/>
  <cols>
    <col min="1" max="1" width="9" style="77"/>
    <col min="2" max="2" width="3.25" style="77" customWidth="1"/>
    <col min="3" max="3" width="6" style="77" customWidth="1"/>
    <col min="4" max="4" width="13.875" style="77" customWidth="1"/>
    <col min="5" max="10" width="9" style="77"/>
    <col min="11" max="11" width="7.375" style="77" customWidth="1"/>
    <col min="12" max="12" width="11.5" style="77" customWidth="1"/>
    <col min="13" max="16384" width="9" style="77"/>
  </cols>
  <sheetData>
    <row r="2" spans="2:21" ht="18.75" customHeight="1">
      <c r="B2" s="679" t="s">
        <v>1189</v>
      </c>
      <c r="C2" s="679"/>
      <c r="D2" s="679"/>
      <c r="E2" s="679"/>
      <c r="F2" s="679"/>
      <c r="G2" s="679"/>
      <c r="H2" s="679"/>
      <c r="I2" s="679"/>
      <c r="J2" s="679"/>
      <c r="K2" s="679"/>
      <c r="L2" s="679"/>
      <c r="M2" s="679"/>
    </row>
    <row r="3" spans="2:21" ht="18.75" customHeight="1">
      <c r="B3" s="679"/>
      <c r="C3" s="679"/>
      <c r="D3" s="679"/>
      <c r="E3" s="679"/>
      <c r="F3" s="679"/>
      <c r="G3" s="679"/>
      <c r="H3" s="679"/>
      <c r="I3" s="679"/>
      <c r="J3" s="679"/>
      <c r="K3" s="679"/>
      <c r="L3" s="679"/>
      <c r="M3" s="679"/>
    </row>
    <row r="5" spans="2:21" s="79" customFormat="1" ht="22.5" customHeight="1">
      <c r="B5" s="96" t="s">
        <v>1190</v>
      </c>
      <c r="C5" s="97"/>
    </row>
    <row r="6" spans="2:21" s="79" customFormat="1" ht="22.5" customHeight="1">
      <c r="B6" s="97"/>
      <c r="C6" s="98" t="s">
        <v>1194</v>
      </c>
    </row>
    <row r="7" spans="2:21" s="79" customFormat="1" ht="22.5" customHeight="1">
      <c r="B7" s="97"/>
      <c r="C7" s="98" t="s">
        <v>1195</v>
      </c>
    </row>
    <row r="8" spans="2:21" s="79" customFormat="1" ht="22.5" customHeight="1">
      <c r="B8" s="97"/>
      <c r="C8" s="98" t="s">
        <v>1191</v>
      </c>
    </row>
    <row r="9" spans="2:21" ht="10.5" customHeight="1"/>
    <row r="10" spans="2:21" ht="14.25">
      <c r="D10" s="99"/>
      <c r="E10" s="100" t="s">
        <v>1215</v>
      </c>
    </row>
    <row r="11" spans="2:21" ht="14.25">
      <c r="D11" s="101"/>
      <c r="E11" s="100" t="s">
        <v>1216</v>
      </c>
    </row>
    <row r="12" spans="2:21" ht="14.25">
      <c r="D12" s="102"/>
      <c r="E12" s="100" t="s">
        <v>1217</v>
      </c>
      <c r="R12" s="78"/>
      <c r="S12" s="78"/>
      <c r="T12" s="78"/>
      <c r="U12" s="78"/>
    </row>
    <row r="14" spans="2:21" s="79" customFormat="1" ht="22.5" customHeight="1">
      <c r="C14" s="98" t="s">
        <v>1361</v>
      </c>
    </row>
    <row r="15" spans="2:21" s="79" customFormat="1" ht="22.5" customHeight="1">
      <c r="C15" s="98" t="s">
        <v>1362</v>
      </c>
    </row>
    <row r="16" spans="2:21" s="79" customFormat="1" ht="22.5" customHeight="1">
      <c r="C16" s="98" t="s">
        <v>1363</v>
      </c>
    </row>
    <row r="17" spans="3:14" s="79" customFormat="1" ht="22.5" customHeight="1">
      <c r="C17" s="97"/>
    </row>
    <row r="18" spans="3:14" s="79" customFormat="1" ht="22.5" customHeight="1">
      <c r="C18" s="98" t="s">
        <v>1364</v>
      </c>
    </row>
    <row r="19" spans="3:14" s="79" customFormat="1" ht="22.5" customHeight="1">
      <c r="C19" s="98" t="s">
        <v>1314</v>
      </c>
    </row>
    <row r="20" spans="3:14" s="79" customFormat="1" ht="22.5" customHeight="1">
      <c r="C20" s="98" t="s">
        <v>1368</v>
      </c>
    </row>
    <row r="21" spans="3:14" s="79" customFormat="1" ht="22.5" customHeight="1">
      <c r="C21" s="98" t="s">
        <v>1369</v>
      </c>
    </row>
    <row r="22" spans="3:14" s="79" customFormat="1" ht="13.5" customHeight="1" thickBot="1"/>
    <row r="23" spans="3:14" ht="13.5" customHeight="1">
      <c r="D23" s="680" t="s">
        <v>1193</v>
      </c>
      <c r="E23" s="681"/>
      <c r="F23" s="681"/>
      <c r="G23" s="681"/>
      <c r="H23" s="681"/>
      <c r="I23" s="681"/>
      <c r="J23" s="681"/>
      <c r="K23" s="681"/>
      <c r="L23" s="681"/>
      <c r="M23" s="103"/>
      <c r="N23" s="104"/>
    </row>
    <row r="24" spans="3:14" ht="13.5" customHeight="1">
      <c r="D24" s="682"/>
      <c r="E24" s="683"/>
      <c r="F24" s="683"/>
      <c r="G24" s="683"/>
      <c r="H24" s="683"/>
      <c r="I24" s="683"/>
      <c r="J24" s="683"/>
      <c r="K24" s="683"/>
      <c r="L24" s="683"/>
      <c r="M24" s="103"/>
      <c r="N24" s="104"/>
    </row>
    <row r="25" spans="3:14" ht="13.5" customHeight="1">
      <c r="D25" s="682"/>
      <c r="E25" s="683"/>
      <c r="F25" s="683"/>
      <c r="G25" s="683"/>
      <c r="H25" s="683"/>
      <c r="I25" s="683"/>
      <c r="J25" s="683"/>
      <c r="K25" s="683"/>
      <c r="L25" s="683"/>
      <c r="M25" s="103"/>
      <c r="N25" s="104"/>
    </row>
    <row r="26" spans="3:14" ht="13.5" customHeight="1">
      <c r="D26" s="682"/>
      <c r="E26" s="683"/>
      <c r="F26" s="683"/>
      <c r="G26" s="683"/>
      <c r="H26" s="683"/>
      <c r="I26" s="683"/>
      <c r="J26" s="683"/>
      <c r="K26" s="683"/>
      <c r="L26" s="683"/>
      <c r="M26" s="103"/>
      <c r="N26" s="104"/>
    </row>
    <row r="27" spans="3:14" ht="13.5" customHeight="1">
      <c r="D27" s="682"/>
      <c r="E27" s="683"/>
      <c r="F27" s="683"/>
      <c r="G27" s="683"/>
      <c r="H27" s="683"/>
      <c r="I27" s="683"/>
      <c r="J27" s="683"/>
      <c r="K27" s="683"/>
      <c r="L27" s="683"/>
      <c r="M27" s="103"/>
      <c r="N27" s="104"/>
    </row>
    <row r="28" spans="3:14" ht="13.5" customHeight="1">
      <c r="D28" s="682"/>
      <c r="E28" s="683"/>
      <c r="F28" s="683"/>
      <c r="G28" s="683"/>
      <c r="H28" s="683"/>
      <c r="I28" s="683"/>
      <c r="J28" s="683"/>
      <c r="K28" s="683"/>
      <c r="L28" s="683"/>
      <c r="M28" s="103"/>
      <c r="N28" s="104"/>
    </row>
    <row r="29" spans="3:14" ht="13.5" customHeight="1">
      <c r="D29" s="682"/>
      <c r="E29" s="683"/>
      <c r="F29" s="683"/>
      <c r="G29" s="683"/>
      <c r="H29" s="683"/>
      <c r="I29" s="683"/>
      <c r="J29" s="683"/>
      <c r="K29" s="683"/>
      <c r="L29" s="683"/>
      <c r="M29" s="103"/>
      <c r="N29" s="104"/>
    </row>
    <row r="30" spans="3:14" ht="13.5" customHeight="1">
      <c r="D30" s="682"/>
      <c r="E30" s="683"/>
      <c r="F30" s="683"/>
      <c r="G30" s="683"/>
      <c r="H30" s="683"/>
      <c r="I30" s="683"/>
      <c r="J30" s="683"/>
      <c r="K30" s="683"/>
      <c r="L30" s="683"/>
      <c r="M30" s="103"/>
      <c r="N30" s="104"/>
    </row>
    <row r="31" spans="3:14" ht="13.5" customHeight="1">
      <c r="D31" s="682"/>
      <c r="E31" s="683"/>
      <c r="F31" s="683"/>
      <c r="G31" s="683"/>
      <c r="H31" s="683"/>
      <c r="I31" s="683"/>
      <c r="J31" s="683"/>
      <c r="K31" s="683"/>
      <c r="L31" s="683"/>
      <c r="M31" s="103"/>
      <c r="N31" s="104"/>
    </row>
    <row r="32" spans="3:14" ht="13.5" customHeight="1">
      <c r="D32" s="682"/>
      <c r="E32" s="683"/>
      <c r="F32" s="683"/>
      <c r="G32" s="683"/>
      <c r="H32" s="683"/>
      <c r="I32" s="683"/>
      <c r="J32" s="683"/>
      <c r="K32" s="683"/>
      <c r="L32" s="683"/>
      <c r="M32" s="103"/>
      <c r="N32" s="104"/>
    </row>
    <row r="33" spans="2:14" ht="14.25" customHeight="1" thickBot="1">
      <c r="D33" s="684"/>
      <c r="E33" s="685"/>
      <c r="F33" s="685"/>
      <c r="G33" s="685"/>
      <c r="H33" s="685"/>
      <c r="I33" s="685"/>
      <c r="J33" s="685"/>
      <c r="K33" s="685"/>
      <c r="L33" s="685"/>
      <c r="M33" s="103"/>
      <c r="N33" s="104"/>
    </row>
    <row r="35" spans="2:14" ht="19.5" customHeight="1"/>
    <row r="36" spans="2:14" s="79" customFormat="1" ht="22.5" customHeight="1">
      <c r="B36" s="96" t="s">
        <v>1192</v>
      </c>
    </row>
    <row r="37" spans="2:14" s="79" customFormat="1" ht="22.5" customHeight="1">
      <c r="C37" s="98" t="s">
        <v>1365</v>
      </c>
    </row>
    <row r="38" spans="2:14" s="79" customFormat="1" ht="22.5" customHeight="1">
      <c r="C38" s="98" t="s">
        <v>1366</v>
      </c>
    </row>
    <row r="39" spans="2:14" s="79" customFormat="1" ht="22.5" customHeight="1">
      <c r="C39" s="98" t="s">
        <v>1367</v>
      </c>
    </row>
    <row r="40" spans="2:14" s="79" customFormat="1" ht="14.25" customHeight="1"/>
    <row r="41" spans="2:14" s="79" customFormat="1" ht="22.5" customHeight="1">
      <c r="D41" s="669" t="s">
        <v>1218</v>
      </c>
      <c r="E41" s="670"/>
      <c r="F41" s="670"/>
      <c r="G41" s="670"/>
      <c r="H41" s="670"/>
      <c r="I41" s="670"/>
      <c r="J41" s="670"/>
      <c r="K41" s="670"/>
      <c r="L41" s="671"/>
    </row>
    <row r="42" spans="2:14" s="79" customFormat="1" ht="22.5" customHeight="1">
      <c r="D42" s="672"/>
      <c r="E42" s="673"/>
      <c r="F42" s="673"/>
      <c r="G42" s="673"/>
      <c r="H42" s="673"/>
      <c r="I42" s="673"/>
      <c r="J42" s="673"/>
      <c r="K42" s="673"/>
      <c r="L42" s="674"/>
    </row>
    <row r="43" spans="2:14" s="79" customFormat="1" ht="22.5" customHeight="1">
      <c r="D43" s="675"/>
      <c r="E43" s="673"/>
      <c r="F43" s="673"/>
      <c r="G43" s="673"/>
      <c r="H43" s="673"/>
      <c r="I43" s="673"/>
      <c r="J43" s="673"/>
      <c r="K43" s="673"/>
      <c r="L43" s="674"/>
    </row>
    <row r="44" spans="2:14" s="79" customFormat="1" ht="22.5" customHeight="1">
      <c r="D44" s="675"/>
      <c r="E44" s="673"/>
      <c r="F44" s="673"/>
      <c r="G44" s="673"/>
      <c r="H44" s="673"/>
      <c r="I44" s="673"/>
      <c r="J44" s="673"/>
      <c r="K44" s="673"/>
      <c r="L44" s="674"/>
    </row>
    <row r="45" spans="2:14" s="79" customFormat="1" ht="22.5" customHeight="1">
      <c r="D45" s="676"/>
      <c r="E45" s="677"/>
      <c r="F45" s="677"/>
      <c r="G45" s="677"/>
      <c r="H45" s="677"/>
      <c r="I45" s="677"/>
      <c r="J45" s="677"/>
      <c r="K45" s="677"/>
      <c r="L45" s="678"/>
    </row>
    <row r="46" spans="2:14" s="79" customFormat="1" ht="22.5" customHeight="1"/>
  </sheetData>
  <sheetProtection password="EAD7" sheet="1" objects="1" scenarios="1"/>
  <mergeCells count="3">
    <mergeCell ref="D41:L45"/>
    <mergeCell ref="B2:M3"/>
    <mergeCell ref="D23:L33"/>
  </mergeCells>
  <phoneticPr fontId="7"/>
  <pageMargins left="0.7" right="0.7" top="0.75" bottom="0.75" header="0.3" footer="0.3"/>
  <pageSetup paperSize="9"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4:M63"/>
  <sheetViews>
    <sheetView showGridLines="0" zoomScaleNormal="100" workbookViewId="0">
      <selection activeCell="O62" sqref="O62"/>
    </sheetView>
  </sheetViews>
  <sheetFormatPr defaultRowHeight="13.5"/>
  <cols>
    <col min="1" max="1" width="3.75" style="105" customWidth="1"/>
    <col min="2" max="16384" width="9" style="105"/>
  </cols>
  <sheetData>
    <row r="4" spans="2:13">
      <c r="B4" s="686" t="s">
        <v>111</v>
      </c>
      <c r="C4" s="686"/>
      <c r="D4" s="686"/>
      <c r="E4" s="686"/>
      <c r="F4" s="686"/>
      <c r="G4" s="686"/>
      <c r="H4" s="686"/>
      <c r="I4" s="686"/>
      <c r="J4" s="686"/>
      <c r="K4" s="686"/>
      <c r="L4" s="686"/>
      <c r="M4" s="686"/>
    </row>
    <row r="5" spans="2:13">
      <c r="B5" s="686"/>
      <c r="C5" s="686"/>
      <c r="D5" s="686"/>
      <c r="E5" s="686"/>
      <c r="F5" s="686"/>
      <c r="G5" s="686"/>
      <c r="H5" s="686"/>
      <c r="I5" s="686"/>
      <c r="J5" s="686"/>
      <c r="K5" s="686"/>
      <c r="L5" s="686"/>
      <c r="M5" s="686"/>
    </row>
    <row r="6" spans="2:13">
      <c r="B6" s="686"/>
      <c r="C6" s="686"/>
      <c r="D6" s="686"/>
      <c r="E6" s="686"/>
      <c r="F6" s="686"/>
      <c r="G6" s="686"/>
      <c r="H6" s="686"/>
      <c r="I6" s="686"/>
      <c r="J6" s="686"/>
      <c r="K6" s="686"/>
      <c r="L6" s="686"/>
      <c r="M6" s="686"/>
    </row>
    <row r="24" spans="3:3" ht="8.25" customHeight="1"/>
    <row r="25" spans="3:3">
      <c r="C25" s="105" t="s">
        <v>1315</v>
      </c>
    </row>
    <row r="26" spans="3:3" ht="7.5" customHeight="1"/>
    <row r="27" spans="3:3">
      <c r="C27" s="105" t="s">
        <v>112</v>
      </c>
    </row>
    <row r="28" spans="3:3">
      <c r="C28" s="105" t="s">
        <v>113</v>
      </c>
    </row>
    <row r="32" spans="3:3" ht="6.75" customHeight="1"/>
    <row r="33" spans="2:13" ht="17.25" customHeight="1">
      <c r="B33" s="687" t="s">
        <v>1326</v>
      </c>
      <c r="C33" s="688"/>
      <c r="D33" s="688"/>
      <c r="E33" s="688"/>
      <c r="F33" s="688"/>
      <c r="G33" s="688"/>
      <c r="H33" s="688"/>
      <c r="I33" s="688"/>
      <c r="J33" s="688"/>
      <c r="K33" s="688"/>
      <c r="L33" s="688"/>
      <c r="M33" s="688"/>
    </row>
    <row r="34" spans="2:13" ht="17.25" customHeight="1">
      <c r="B34" s="688"/>
      <c r="C34" s="688"/>
      <c r="D34" s="688"/>
      <c r="E34" s="688"/>
      <c r="F34" s="688"/>
      <c r="G34" s="688"/>
      <c r="H34" s="688"/>
      <c r="I34" s="688"/>
      <c r="J34" s="688"/>
      <c r="K34" s="688"/>
      <c r="L34" s="688"/>
      <c r="M34" s="688"/>
    </row>
    <row r="35" spans="2:13" ht="17.25" customHeight="1">
      <c r="B35" s="688"/>
      <c r="C35" s="688"/>
      <c r="D35" s="688"/>
      <c r="E35" s="688"/>
      <c r="F35" s="688"/>
      <c r="G35" s="688"/>
      <c r="H35" s="688"/>
      <c r="I35" s="688"/>
      <c r="J35" s="688"/>
      <c r="K35" s="688"/>
      <c r="L35" s="688"/>
      <c r="M35" s="688"/>
    </row>
    <row r="36" spans="2:13" ht="17.25" customHeight="1">
      <c r="B36" s="688"/>
      <c r="C36" s="688"/>
      <c r="D36" s="688"/>
      <c r="E36" s="688"/>
      <c r="F36" s="688"/>
      <c r="G36" s="688"/>
      <c r="H36" s="688"/>
      <c r="I36" s="688"/>
      <c r="J36" s="688"/>
      <c r="K36" s="688"/>
      <c r="L36" s="688"/>
      <c r="M36" s="688"/>
    </row>
    <row r="37" spans="2:13" ht="17.25" customHeight="1">
      <c r="B37" s="688"/>
      <c r="C37" s="688"/>
      <c r="D37" s="688"/>
      <c r="E37" s="688"/>
      <c r="F37" s="688"/>
      <c r="G37" s="688"/>
      <c r="H37" s="688"/>
      <c r="I37" s="688"/>
      <c r="J37" s="688"/>
      <c r="K37" s="688"/>
      <c r="L37" s="688"/>
      <c r="M37" s="688"/>
    </row>
    <row r="38" spans="2:13" ht="17.25" customHeight="1">
      <c r="B38" s="688"/>
      <c r="C38" s="688"/>
      <c r="D38" s="688"/>
      <c r="E38" s="688"/>
      <c r="F38" s="688"/>
      <c r="G38" s="688"/>
      <c r="H38" s="688"/>
      <c r="I38" s="688"/>
      <c r="J38" s="688"/>
      <c r="K38" s="688"/>
      <c r="L38" s="688"/>
      <c r="M38" s="688"/>
    </row>
    <row r="39" spans="2:13" ht="17.25" customHeight="1">
      <c r="B39" s="688"/>
      <c r="C39" s="688"/>
      <c r="D39" s="688"/>
      <c r="E39" s="688"/>
      <c r="F39" s="688"/>
      <c r="G39" s="688"/>
      <c r="H39" s="688"/>
      <c r="I39" s="688"/>
      <c r="J39" s="688"/>
      <c r="K39" s="688"/>
      <c r="L39" s="688"/>
      <c r="M39" s="688"/>
    </row>
    <row r="40" spans="2:13" ht="17.25" customHeight="1">
      <c r="B40" s="688"/>
      <c r="C40" s="688"/>
      <c r="D40" s="688"/>
      <c r="E40" s="688"/>
      <c r="F40" s="688"/>
      <c r="G40" s="688"/>
      <c r="H40" s="688"/>
      <c r="I40" s="688"/>
      <c r="J40" s="688"/>
      <c r="K40" s="688"/>
      <c r="L40" s="688"/>
      <c r="M40" s="688"/>
    </row>
    <row r="41" spans="2:13" ht="17.25" customHeight="1">
      <c r="B41" s="688"/>
      <c r="C41" s="688"/>
      <c r="D41" s="688"/>
      <c r="E41" s="688"/>
      <c r="F41" s="688"/>
      <c r="G41" s="688"/>
      <c r="H41" s="688"/>
      <c r="I41" s="688"/>
      <c r="J41" s="688"/>
      <c r="K41" s="688"/>
      <c r="L41" s="688"/>
      <c r="M41" s="688"/>
    </row>
    <row r="42" spans="2:13" ht="17.25" customHeight="1">
      <c r="B42" s="688"/>
      <c r="C42" s="688"/>
      <c r="D42" s="688"/>
      <c r="E42" s="688"/>
      <c r="F42" s="688"/>
      <c r="G42" s="688"/>
      <c r="H42" s="688"/>
      <c r="I42" s="688"/>
      <c r="J42" s="688"/>
      <c r="K42" s="688"/>
      <c r="L42" s="688"/>
      <c r="M42" s="688"/>
    </row>
    <row r="43" spans="2:13" ht="17.25" customHeight="1">
      <c r="B43" s="688"/>
      <c r="C43" s="688"/>
      <c r="D43" s="688"/>
      <c r="E43" s="688"/>
      <c r="F43" s="688"/>
      <c r="G43" s="688"/>
      <c r="H43" s="688"/>
      <c r="I43" s="688"/>
      <c r="J43" s="688"/>
      <c r="K43" s="688"/>
      <c r="L43" s="688"/>
      <c r="M43" s="688"/>
    </row>
    <row r="44" spans="2:13" ht="17.25" customHeight="1">
      <c r="B44" s="688"/>
      <c r="C44" s="688"/>
      <c r="D44" s="688"/>
      <c r="E44" s="688"/>
      <c r="F44" s="688"/>
      <c r="G44" s="688"/>
      <c r="H44" s="688"/>
      <c r="I44" s="688"/>
      <c r="J44" s="688"/>
      <c r="K44" s="688"/>
      <c r="L44" s="688"/>
      <c r="M44" s="688"/>
    </row>
    <row r="45" spans="2:13" ht="17.25" customHeight="1">
      <c r="B45" s="688"/>
      <c r="C45" s="688"/>
      <c r="D45" s="688"/>
      <c r="E45" s="688"/>
      <c r="F45" s="688"/>
      <c r="G45" s="688"/>
      <c r="H45" s="688"/>
      <c r="I45" s="688"/>
      <c r="J45" s="688"/>
      <c r="K45" s="688"/>
      <c r="L45" s="688"/>
      <c r="M45" s="688"/>
    </row>
    <row r="46" spans="2:13" ht="17.25" customHeight="1">
      <c r="B46" s="688"/>
      <c r="C46" s="688"/>
      <c r="D46" s="688"/>
      <c r="E46" s="688"/>
      <c r="F46" s="688"/>
      <c r="G46" s="688"/>
      <c r="H46" s="688"/>
      <c r="I46" s="688"/>
      <c r="J46" s="688"/>
      <c r="K46" s="688"/>
      <c r="L46" s="688"/>
      <c r="M46" s="688"/>
    </row>
    <row r="47" spans="2:13" ht="17.25" customHeight="1">
      <c r="B47" s="688"/>
      <c r="C47" s="688"/>
      <c r="D47" s="688"/>
      <c r="E47" s="688"/>
      <c r="F47" s="688"/>
      <c r="G47" s="688"/>
      <c r="H47" s="688"/>
      <c r="I47" s="688"/>
      <c r="J47" s="688"/>
      <c r="K47" s="688"/>
      <c r="L47" s="688"/>
      <c r="M47" s="688"/>
    </row>
    <row r="48" spans="2:13" ht="17.25" customHeight="1">
      <c r="B48" s="688"/>
      <c r="C48" s="688"/>
      <c r="D48" s="688"/>
      <c r="E48" s="688"/>
      <c r="F48" s="688"/>
      <c r="G48" s="688"/>
      <c r="H48" s="688"/>
      <c r="I48" s="688"/>
      <c r="J48" s="688"/>
      <c r="K48" s="688"/>
      <c r="L48" s="688"/>
      <c r="M48" s="688"/>
    </row>
    <row r="49" spans="2:13" ht="17.25" customHeight="1">
      <c r="B49" s="688"/>
      <c r="C49" s="688"/>
      <c r="D49" s="688"/>
      <c r="E49" s="688"/>
      <c r="F49" s="688"/>
      <c r="G49" s="688"/>
      <c r="H49" s="688"/>
      <c r="I49" s="688"/>
      <c r="J49" s="688"/>
      <c r="K49" s="688"/>
      <c r="L49" s="688"/>
      <c r="M49" s="688"/>
    </row>
    <row r="50" spans="2:13" ht="15.75" customHeight="1">
      <c r="B50" s="106"/>
      <c r="C50" s="106"/>
      <c r="D50" s="106"/>
      <c r="E50" s="106"/>
      <c r="F50" s="106"/>
      <c r="G50" s="106"/>
      <c r="H50" s="106"/>
      <c r="I50" s="106"/>
      <c r="J50" s="106"/>
      <c r="K50" s="106"/>
      <c r="L50" s="106"/>
      <c r="M50" s="106"/>
    </row>
    <row r="51" spans="2:13" ht="15.75" customHeight="1">
      <c r="B51" s="106"/>
      <c r="C51" s="106"/>
      <c r="D51" s="106"/>
      <c r="E51" s="106"/>
      <c r="F51" s="106"/>
      <c r="G51" s="106"/>
      <c r="H51" s="106"/>
      <c r="I51" s="106"/>
      <c r="J51" s="106"/>
      <c r="K51" s="106"/>
      <c r="L51" s="106"/>
      <c r="M51" s="106"/>
    </row>
    <row r="54" spans="2:13" s="107" customFormat="1" ht="17.25" customHeight="1">
      <c r="B54" s="687" t="s">
        <v>1262</v>
      </c>
      <c r="C54" s="688"/>
      <c r="D54" s="688"/>
      <c r="E54" s="688"/>
      <c r="F54" s="688"/>
      <c r="G54" s="688"/>
      <c r="H54" s="688"/>
      <c r="I54" s="688"/>
      <c r="J54" s="688"/>
      <c r="K54" s="688"/>
      <c r="L54" s="688"/>
      <c r="M54" s="688"/>
    </row>
    <row r="55" spans="2:13" s="107" customFormat="1" ht="17.25" customHeight="1">
      <c r="B55" s="688"/>
      <c r="C55" s="688"/>
      <c r="D55" s="688"/>
      <c r="E55" s="688"/>
      <c r="F55" s="688"/>
      <c r="G55" s="688"/>
      <c r="H55" s="688"/>
      <c r="I55" s="688"/>
      <c r="J55" s="688"/>
      <c r="K55" s="688"/>
      <c r="L55" s="688"/>
      <c r="M55" s="688"/>
    </row>
    <row r="56" spans="2:13" s="107" customFormat="1" ht="17.25" customHeight="1">
      <c r="B56" s="688"/>
      <c r="C56" s="688"/>
      <c r="D56" s="688"/>
      <c r="E56" s="688"/>
      <c r="F56" s="688"/>
      <c r="G56" s="688"/>
      <c r="H56" s="688"/>
      <c r="I56" s="688"/>
      <c r="J56" s="688"/>
      <c r="K56" s="688"/>
      <c r="L56" s="688"/>
      <c r="M56" s="688"/>
    </row>
    <row r="57" spans="2:13" s="107" customFormat="1" ht="17.25" customHeight="1">
      <c r="B57" s="688"/>
      <c r="C57" s="688"/>
      <c r="D57" s="688"/>
      <c r="E57" s="688"/>
      <c r="F57" s="688"/>
      <c r="G57" s="688"/>
      <c r="H57" s="688"/>
      <c r="I57" s="688"/>
      <c r="J57" s="688"/>
      <c r="K57" s="688"/>
      <c r="L57" s="688"/>
      <c r="M57" s="688"/>
    </row>
    <row r="58" spans="2:13" s="107" customFormat="1" ht="17.25" customHeight="1">
      <c r="B58" s="688"/>
      <c r="C58" s="688"/>
      <c r="D58" s="688"/>
      <c r="E58" s="688"/>
      <c r="F58" s="688"/>
      <c r="G58" s="688"/>
      <c r="H58" s="688"/>
      <c r="I58" s="688"/>
      <c r="J58" s="688"/>
      <c r="K58" s="688"/>
      <c r="L58" s="688"/>
      <c r="M58" s="688"/>
    </row>
    <row r="59" spans="2:13" s="107" customFormat="1" ht="17.25" customHeight="1">
      <c r="B59" s="688"/>
      <c r="C59" s="688"/>
      <c r="D59" s="688"/>
      <c r="E59" s="688"/>
      <c r="F59" s="688"/>
      <c r="G59" s="688"/>
      <c r="H59" s="688"/>
      <c r="I59" s="688"/>
      <c r="J59" s="688"/>
      <c r="K59" s="688"/>
      <c r="L59" s="688"/>
      <c r="M59" s="688"/>
    </row>
    <row r="60" spans="2:13" s="107" customFormat="1" ht="17.25" customHeight="1">
      <c r="B60" s="688"/>
      <c r="C60" s="688"/>
      <c r="D60" s="688"/>
      <c r="E60" s="688"/>
      <c r="F60" s="688"/>
      <c r="G60" s="688"/>
      <c r="H60" s="688"/>
      <c r="I60" s="688"/>
      <c r="J60" s="688"/>
      <c r="K60" s="688"/>
      <c r="L60" s="688"/>
      <c r="M60" s="688"/>
    </row>
    <row r="61" spans="2:13" s="107" customFormat="1" ht="17.25" customHeight="1">
      <c r="B61" s="688"/>
      <c r="C61" s="688"/>
      <c r="D61" s="688"/>
      <c r="E61" s="688"/>
      <c r="F61" s="688"/>
      <c r="G61" s="688"/>
      <c r="H61" s="688"/>
      <c r="I61" s="688"/>
      <c r="J61" s="688"/>
      <c r="K61" s="688"/>
      <c r="L61" s="688"/>
      <c r="M61" s="688"/>
    </row>
    <row r="62" spans="2:13" s="107" customFormat="1" ht="17.25" customHeight="1">
      <c r="B62" s="688"/>
      <c r="C62" s="688"/>
      <c r="D62" s="688"/>
      <c r="E62" s="688"/>
      <c r="F62" s="688"/>
      <c r="G62" s="688"/>
      <c r="H62" s="688"/>
      <c r="I62" s="688"/>
      <c r="J62" s="688"/>
      <c r="K62" s="688"/>
      <c r="L62" s="688"/>
      <c r="M62" s="688"/>
    </row>
    <row r="63" spans="2:13" s="107" customFormat="1" ht="17.25" customHeight="1">
      <c r="B63" s="688"/>
      <c r="C63" s="688"/>
      <c r="D63" s="688"/>
      <c r="E63" s="688"/>
      <c r="F63" s="688"/>
      <c r="G63" s="688"/>
      <c r="H63" s="688"/>
      <c r="I63" s="688"/>
      <c r="J63" s="688"/>
      <c r="K63" s="688"/>
      <c r="L63" s="688"/>
      <c r="M63" s="688"/>
    </row>
  </sheetData>
  <sheetProtection password="EAD7" sheet="1" objects="1" scenarios="1"/>
  <mergeCells count="3">
    <mergeCell ref="B4:M6"/>
    <mergeCell ref="B33:M49"/>
    <mergeCell ref="B54:M63"/>
  </mergeCells>
  <phoneticPr fontId="7"/>
  <pageMargins left="0.7" right="0.7" top="0.75" bottom="0.75" header="0.3" footer="0.3"/>
  <pageSetup paperSize="9" scale="74" fitToHeight="0" orientation="portrait" verticalDpi="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BH63"/>
  <sheetViews>
    <sheetView view="pageBreakPreview" zoomScaleNormal="60" zoomScaleSheetLayoutView="100" workbookViewId="0">
      <selection sqref="A1:H1"/>
    </sheetView>
  </sheetViews>
  <sheetFormatPr defaultColWidth="2.625" defaultRowHeight="13.5"/>
  <cols>
    <col min="1" max="23" width="2.625" style="69"/>
    <col min="24" max="24" width="2.625" style="69" customWidth="1"/>
    <col min="25" max="26" width="2.625" style="69"/>
    <col min="27" max="27" width="2.625" style="69" customWidth="1"/>
    <col min="28" max="29" width="2.625" style="69"/>
    <col min="30" max="30" width="2.625" style="69" customWidth="1"/>
    <col min="31" max="16384" width="2.625" style="69"/>
  </cols>
  <sheetData>
    <row r="1" spans="1:37">
      <c r="A1" s="712" t="s">
        <v>1241</v>
      </c>
      <c r="B1" s="713"/>
      <c r="C1" s="713"/>
      <c r="D1" s="713"/>
      <c r="E1" s="713"/>
      <c r="F1" s="713"/>
      <c r="G1" s="713"/>
      <c r="H1" s="713"/>
    </row>
    <row r="2" spans="1:37">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row>
    <row r="3" spans="1:37">
      <c r="A3" s="93"/>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row>
    <row r="4" spans="1:37">
      <c r="A4" s="93"/>
      <c r="B4" s="703" t="s">
        <v>1240</v>
      </c>
      <c r="C4" s="704"/>
      <c r="D4" s="704"/>
      <c r="E4" s="705"/>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row>
    <row r="5" spans="1:37">
      <c r="A5" s="93"/>
      <c r="B5" s="706"/>
      <c r="C5" s="707"/>
      <c r="D5" s="707"/>
      <c r="E5" s="708"/>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c r="AK5" s="93"/>
    </row>
    <row r="6" spans="1:37">
      <c r="A6" s="93"/>
      <c r="B6" s="706"/>
      <c r="C6" s="707"/>
      <c r="D6" s="707"/>
      <c r="E6" s="708"/>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row>
    <row r="7" spans="1:37">
      <c r="A7" s="93"/>
      <c r="B7" s="706"/>
      <c r="C7" s="707"/>
      <c r="D7" s="707"/>
      <c r="E7" s="708"/>
      <c r="F7" s="93"/>
      <c r="G7" s="93"/>
      <c r="H7" s="93"/>
      <c r="I7" s="93"/>
      <c r="J7" s="93"/>
      <c r="K7" s="93"/>
      <c r="L7" s="93"/>
      <c r="M7" s="93"/>
      <c r="N7" s="93"/>
      <c r="O7" s="93"/>
      <c r="P7" s="93"/>
      <c r="Q7" s="93"/>
      <c r="R7" s="93"/>
      <c r="S7" s="93"/>
      <c r="T7" s="700" t="s">
        <v>1239</v>
      </c>
      <c r="U7" s="701"/>
      <c r="V7" s="93"/>
      <c r="W7" s="93"/>
      <c r="X7" s="93"/>
      <c r="Y7" s="93"/>
      <c r="Z7" s="93"/>
      <c r="AA7" s="93"/>
      <c r="AB7" s="93"/>
      <c r="AC7" s="93"/>
      <c r="AD7" s="93"/>
      <c r="AE7" s="93"/>
      <c r="AF7" s="93"/>
      <c r="AG7" s="93"/>
      <c r="AH7" s="93"/>
      <c r="AI7" s="93"/>
      <c r="AJ7" s="93"/>
      <c r="AK7" s="93"/>
    </row>
    <row r="8" spans="1:37" ht="13.15" customHeight="1">
      <c r="A8" s="93"/>
      <c r="B8" s="709"/>
      <c r="C8" s="710"/>
      <c r="D8" s="710"/>
      <c r="E8" s="711"/>
      <c r="F8" s="93"/>
      <c r="G8" s="93"/>
      <c r="H8" s="93"/>
      <c r="I8" s="93"/>
      <c r="J8" s="93"/>
      <c r="K8" s="93"/>
      <c r="L8" s="93"/>
      <c r="M8" s="93"/>
      <c r="N8" s="93"/>
      <c r="O8" s="93"/>
      <c r="P8" s="93"/>
      <c r="Q8" s="702" t="s">
        <v>1278</v>
      </c>
      <c r="R8" s="702"/>
      <c r="S8" s="93"/>
      <c r="T8" s="701"/>
      <c r="U8" s="701"/>
      <c r="V8" s="93"/>
      <c r="W8" s="93"/>
      <c r="X8" s="93"/>
      <c r="Y8" s="93"/>
      <c r="Z8" s="93"/>
      <c r="AA8" s="93"/>
      <c r="AB8" s="94"/>
      <c r="AC8" s="95"/>
      <c r="AD8" s="93"/>
      <c r="AE8" s="718" t="s">
        <v>1227</v>
      </c>
      <c r="AF8" s="719"/>
      <c r="AG8" s="95"/>
      <c r="AH8" s="95"/>
      <c r="AI8" s="95"/>
      <c r="AJ8" s="93"/>
      <c r="AK8" s="93"/>
    </row>
    <row r="9" spans="1:37" ht="13.15" customHeight="1">
      <c r="A9" s="93"/>
      <c r="B9" s="93"/>
      <c r="C9" s="93"/>
      <c r="D9" s="93"/>
      <c r="E9" s="93"/>
      <c r="F9" s="93"/>
      <c r="G9" s="93"/>
      <c r="H9" s="93"/>
      <c r="I9" s="93"/>
      <c r="J9" s="93"/>
      <c r="K9" s="93"/>
      <c r="L9" s="93"/>
      <c r="M9" s="93"/>
      <c r="N9" s="93"/>
      <c r="O9" s="93"/>
      <c r="P9" s="93"/>
      <c r="Q9" s="702"/>
      <c r="R9" s="702"/>
      <c r="S9" s="93"/>
      <c r="T9" s="701"/>
      <c r="U9" s="701"/>
      <c r="V9" s="93"/>
      <c r="W9" s="93"/>
      <c r="X9" s="93"/>
      <c r="Y9" s="93"/>
      <c r="Z9" s="93"/>
      <c r="AA9" s="93"/>
      <c r="AB9" s="95"/>
      <c r="AC9" s="95"/>
      <c r="AD9" s="93"/>
      <c r="AE9" s="719"/>
      <c r="AF9" s="719"/>
      <c r="AG9" s="95"/>
      <c r="AH9" s="95"/>
      <c r="AI9" s="95"/>
      <c r="AJ9" s="93"/>
      <c r="AK9" s="93"/>
    </row>
    <row r="10" spans="1:37" ht="13.15" customHeight="1">
      <c r="A10" s="93"/>
      <c r="B10" s="93"/>
      <c r="C10" s="93"/>
      <c r="D10" s="93"/>
      <c r="E10" s="93"/>
      <c r="F10" s="93"/>
      <c r="G10" s="93"/>
      <c r="H10" s="93"/>
      <c r="I10" s="93"/>
      <c r="J10" s="93"/>
      <c r="K10" s="93"/>
      <c r="L10" s="93"/>
      <c r="M10" s="93"/>
      <c r="N10" s="93"/>
      <c r="O10" s="93"/>
      <c r="P10" s="93"/>
      <c r="Q10" s="702"/>
      <c r="R10" s="702"/>
      <c r="S10" s="93"/>
      <c r="T10" s="701"/>
      <c r="U10" s="701"/>
      <c r="V10" s="93"/>
      <c r="W10" s="93"/>
      <c r="X10" s="93"/>
      <c r="Y10" s="93"/>
      <c r="Z10" s="93"/>
      <c r="AA10" s="93"/>
      <c r="AB10" s="95"/>
      <c r="AC10" s="95"/>
      <c r="AD10" s="93"/>
      <c r="AE10" s="719"/>
      <c r="AF10" s="719"/>
      <c r="AG10" s="95"/>
      <c r="AH10" s="95"/>
      <c r="AI10" s="95"/>
      <c r="AJ10" s="93"/>
      <c r="AK10" s="93"/>
    </row>
    <row r="11" spans="1:37" ht="13.15" customHeight="1">
      <c r="A11" s="93"/>
      <c r="B11" s="93"/>
      <c r="C11" s="93"/>
      <c r="D11" s="93"/>
      <c r="E11" s="93"/>
      <c r="F11" s="93"/>
      <c r="G11" s="93"/>
      <c r="H11" s="93"/>
      <c r="I11" s="93"/>
      <c r="J11" s="93"/>
      <c r="K11" s="93"/>
      <c r="L11" s="93"/>
      <c r="M11" s="93"/>
      <c r="N11" s="93"/>
      <c r="O11" s="93"/>
      <c r="P11" s="93"/>
      <c r="Q11" s="702"/>
      <c r="R11" s="702"/>
      <c r="S11" s="93"/>
      <c r="T11" s="701"/>
      <c r="U11" s="701"/>
      <c r="V11" s="93"/>
      <c r="W11" s="93"/>
      <c r="X11" s="93"/>
      <c r="Y11" s="93"/>
      <c r="Z11" s="93"/>
      <c r="AA11" s="93"/>
      <c r="AB11" s="95"/>
      <c r="AC11" s="95"/>
      <c r="AD11" s="93"/>
      <c r="AE11" s="719"/>
      <c r="AF11" s="719"/>
      <c r="AG11" s="95"/>
      <c r="AH11" s="95"/>
      <c r="AI11" s="95"/>
      <c r="AJ11" s="93"/>
      <c r="AK11" s="93"/>
    </row>
    <row r="12" spans="1:37" ht="13.15" customHeight="1">
      <c r="A12" s="93"/>
      <c r="B12" s="93"/>
      <c r="C12" s="93"/>
      <c r="D12" s="93"/>
      <c r="E12" s="93"/>
      <c r="F12" s="93"/>
      <c r="G12" s="93"/>
      <c r="H12" s="93"/>
      <c r="I12" s="93"/>
      <c r="J12" s="93"/>
      <c r="K12" s="93"/>
      <c r="L12" s="93"/>
      <c r="M12" s="93"/>
      <c r="N12" s="93"/>
      <c r="O12" s="93"/>
      <c r="P12" s="93"/>
      <c r="Q12" s="702"/>
      <c r="R12" s="702"/>
      <c r="S12" s="93"/>
      <c r="T12" s="701"/>
      <c r="U12" s="701"/>
      <c r="V12" s="93"/>
      <c r="W12" s="93"/>
      <c r="X12" s="93"/>
      <c r="Y12" s="93"/>
      <c r="Z12" s="93"/>
      <c r="AA12" s="93"/>
      <c r="AB12" s="95"/>
      <c r="AC12" s="95"/>
      <c r="AD12" s="93"/>
      <c r="AE12" s="719"/>
      <c r="AF12" s="719"/>
      <c r="AG12" s="95"/>
      <c r="AH12" s="95"/>
      <c r="AI12" s="95"/>
      <c r="AJ12" s="93"/>
      <c r="AK12" s="93"/>
    </row>
    <row r="13" spans="1:37" ht="13.15" customHeight="1">
      <c r="A13" s="93"/>
      <c r="B13" s="93"/>
      <c r="C13" s="93"/>
      <c r="D13" s="714" t="s">
        <v>1242</v>
      </c>
      <c r="E13" s="715"/>
      <c r="F13" s="93"/>
      <c r="G13" s="93"/>
      <c r="H13" s="93"/>
      <c r="I13" s="93"/>
      <c r="J13" s="93"/>
      <c r="K13" s="93"/>
      <c r="L13" s="93"/>
      <c r="M13" s="93"/>
      <c r="N13" s="93"/>
      <c r="O13" s="93"/>
      <c r="P13" s="93"/>
      <c r="Q13" s="702"/>
      <c r="R13" s="702"/>
      <c r="S13" s="93"/>
      <c r="T13" s="701"/>
      <c r="U13" s="701"/>
      <c r="V13" s="93"/>
      <c r="W13" s="93"/>
      <c r="X13" s="93"/>
      <c r="Y13" s="93"/>
      <c r="Z13" s="93"/>
      <c r="AA13" s="93"/>
      <c r="AB13" s="95"/>
      <c r="AC13" s="95"/>
      <c r="AD13" s="93"/>
      <c r="AE13" s="719"/>
      <c r="AF13" s="719"/>
      <c r="AG13" s="95"/>
      <c r="AH13" s="95"/>
      <c r="AI13" s="95"/>
      <c r="AJ13" s="93"/>
      <c r="AK13" s="93"/>
    </row>
    <row r="14" spans="1:37" ht="13.15" customHeight="1">
      <c r="A14" s="93"/>
      <c r="B14" s="93"/>
      <c r="C14" s="93"/>
      <c r="D14" s="715"/>
      <c r="E14" s="715"/>
      <c r="F14" s="93"/>
      <c r="G14" s="93"/>
      <c r="H14" s="93"/>
      <c r="I14" s="93"/>
      <c r="J14" s="93"/>
      <c r="K14" s="93"/>
      <c r="L14" s="93"/>
      <c r="M14" s="93"/>
      <c r="N14" s="93"/>
      <c r="O14" s="93"/>
      <c r="P14" s="93"/>
      <c r="Q14" s="702"/>
      <c r="R14" s="702"/>
      <c r="S14" s="93"/>
      <c r="T14" s="701"/>
      <c r="U14" s="701"/>
      <c r="V14" s="93"/>
      <c r="W14" s="93"/>
      <c r="X14" s="93"/>
      <c r="Y14" s="93"/>
      <c r="Z14" s="93"/>
      <c r="AA14" s="93"/>
      <c r="AB14" s="95"/>
      <c r="AC14" s="95"/>
      <c r="AD14" s="93"/>
      <c r="AE14" s="719"/>
      <c r="AF14" s="719"/>
      <c r="AG14" s="95"/>
      <c r="AH14" s="95"/>
      <c r="AI14" s="95"/>
      <c r="AJ14" s="93"/>
      <c r="AK14" s="93"/>
    </row>
    <row r="15" spans="1:37" ht="13.15" customHeight="1">
      <c r="A15" s="93"/>
      <c r="B15" s="93"/>
      <c r="C15" s="93"/>
      <c r="D15" s="715"/>
      <c r="E15" s="715"/>
      <c r="F15" s="93"/>
      <c r="G15" s="93"/>
      <c r="H15" s="93"/>
      <c r="I15" s="93"/>
      <c r="J15" s="93"/>
      <c r="K15" s="93"/>
      <c r="L15" s="93"/>
      <c r="M15" s="93"/>
      <c r="N15" s="93"/>
      <c r="O15" s="93"/>
      <c r="P15" s="93"/>
      <c r="Q15" s="702"/>
      <c r="R15" s="702"/>
      <c r="S15" s="93"/>
      <c r="T15" s="701"/>
      <c r="U15" s="701"/>
      <c r="V15" s="93"/>
      <c r="W15" s="93"/>
      <c r="X15" s="93"/>
      <c r="Y15" s="93"/>
      <c r="Z15" s="93"/>
      <c r="AA15" s="93"/>
      <c r="AB15" s="95"/>
      <c r="AC15" s="95"/>
      <c r="AD15" s="93"/>
      <c r="AE15" s="719"/>
      <c r="AF15" s="719"/>
      <c r="AG15" s="95"/>
      <c r="AH15" s="95"/>
      <c r="AI15" s="95"/>
      <c r="AJ15" s="93"/>
      <c r="AK15" s="93"/>
    </row>
    <row r="16" spans="1:37" ht="13.15" customHeight="1">
      <c r="A16" s="93"/>
      <c r="B16" s="93"/>
      <c r="C16" s="93"/>
      <c r="D16" s="715"/>
      <c r="E16" s="715"/>
      <c r="F16" s="93"/>
      <c r="G16" s="93"/>
      <c r="H16" s="93"/>
      <c r="I16" s="93"/>
      <c r="J16" s="93"/>
      <c r="K16" s="93"/>
      <c r="L16" s="93"/>
      <c r="M16" s="93"/>
      <c r="N16" s="93"/>
      <c r="O16" s="93"/>
      <c r="P16" s="93"/>
      <c r="Q16" s="702"/>
      <c r="R16" s="702"/>
      <c r="S16" s="93"/>
      <c r="T16" s="701"/>
      <c r="U16" s="701"/>
      <c r="V16" s="93"/>
      <c r="W16" s="93"/>
      <c r="X16" s="93"/>
      <c r="Y16" s="93"/>
      <c r="Z16" s="93"/>
      <c r="AA16" s="93"/>
      <c r="AB16" s="95"/>
      <c r="AC16" s="95"/>
      <c r="AD16" s="93"/>
      <c r="AE16" s="719"/>
      <c r="AF16" s="719"/>
      <c r="AG16" s="95"/>
      <c r="AH16" s="95"/>
      <c r="AI16" s="95"/>
      <c r="AJ16" s="93"/>
      <c r="AK16" s="93"/>
    </row>
    <row r="17" spans="1:37" ht="13.15" customHeight="1">
      <c r="A17" s="93"/>
      <c r="B17" s="93"/>
      <c r="C17" s="93"/>
      <c r="D17" s="715"/>
      <c r="E17" s="715"/>
      <c r="F17" s="93"/>
      <c r="G17" s="93"/>
      <c r="H17" s="93"/>
      <c r="I17" s="93"/>
      <c r="J17" s="93"/>
      <c r="K17" s="93"/>
      <c r="L17" s="93"/>
      <c r="M17" s="93"/>
      <c r="N17" s="93"/>
      <c r="O17" s="93"/>
      <c r="P17" s="93"/>
      <c r="Q17" s="702"/>
      <c r="R17" s="702"/>
      <c r="S17" s="93"/>
      <c r="T17" s="701"/>
      <c r="U17" s="701"/>
      <c r="V17" s="93"/>
      <c r="W17" s="93"/>
      <c r="X17" s="93"/>
      <c r="Y17" s="93"/>
      <c r="Z17" s="93"/>
      <c r="AA17" s="93"/>
      <c r="AB17" s="95"/>
      <c r="AC17" s="95"/>
      <c r="AD17" s="93"/>
      <c r="AE17" s="719"/>
      <c r="AF17" s="719"/>
      <c r="AG17" s="95"/>
      <c r="AH17" s="95"/>
      <c r="AI17" s="95"/>
      <c r="AJ17" s="93"/>
      <c r="AK17" s="93"/>
    </row>
    <row r="18" spans="1:37" ht="13.15" customHeight="1">
      <c r="A18" s="93"/>
      <c r="B18" s="93"/>
      <c r="C18" s="93"/>
      <c r="D18" s="715"/>
      <c r="E18" s="715"/>
      <c r="F18" s="93"/>
      <c r="G18" s="93"/>
      <c r="H18" s="93"/>
      <c r="I18" s="93"/>
      <c r="J18" s="93"/>
      <c r="K18" s="93"/>
      <c r="L18" s="93"/>
      <c r="M18" s="93"/>
      <c r="N18" s="93"/>
      <c r="O18" s="93"/>
      <c r="P18" s="93"/>
      <c r="Q18" s="702"/>
      <c r="R18" s="702"/>
      <c r="S18" s="93"/>
      <c r="T18" s="701"/>
      <c r="U18" s="701"/>
      <c r="V18" s="93"/>
      <c r="W18" s="93"/>
      <c r="X18" s="93"/>
      <c r="Y18" s="93"/>
      <c r="Z18" s="93"/>
      <c r="AA18" s="93"/>
      <c r="AB18" s="95"/>
      <c r="AC18" s="95"/>
      <c r="AD18" s="93"/>
      <c r="AE18" s="719"/>
      <c r="AF18" s="719"/>
      <c r="AG18" s="95"/>
      <c r="AH18" s="95"/>
      <c r="AI18" s="95"/>
      <c r="AJ18" s="93"/>
      <c r="AK18" s="93"/>
    </row>
    <row r="19" spans="1:37" ht="13.15" customHeight="1">
      <c r="A19" s="93"/>
      <c r="B19" s="93"/>
      <c r="C19" s="93"/>
      <c r="D19" s="715"/>
      <c r="E19" s="715"/>
      <c r="F19" s="93"/>
      <c r="G19" s="93"/>
      <c r="H19" s="93"/>
      <c r="I19" s="93"/>
      <c r="J19" s="93"/>
      <c r="K19" s="93"/>
      <c r="L19" s="93"/>
      <c r="M19" s="93"/>
      <c r="N19" s="93"/>
      <c r="O19" s="93"/>
      <c r="P19" s="93"/>
      <c r="Q19" s="702"/>
      <c r="R19" s="702"/>
      <c r="S19" s="93"/>
      <c r="T19" s="701"/>
      <c r="U19" s="701"/>
      <c r="V19" s="93"/>
      <c r="W19" s="93"/>
      <c r="X19" s="93"/>
      <c r="Y19" s="93"/>
      <c r="Z19" s="93"/>
      <c r="AA19" s="93"/>
      <c r="AB19" s="95"/>
      <c r="AC19" s="95"/>
      <c r="AD19" s="93"/>
      <c r="AE19" s="719"/>
      <c r="AF19" s="719"/>
      <c r="AG19" s="95"/>
      <c r="AH19" s="95"/>
      <c r="AI19" s="95"/>
      <c r="AJ19" s="93"/>
      <c r="AK19" s="93"/>
    </row>
    <row r="20" spans="1:37" ht="13.15" customHeight="1">
      <c r="A20" s="93"/>
      <c r="B20" s="93"/>
      <c r="C20" s="93"/>
      <c r="D20" s="715"/>
      <c r="E20" s="715"/>
      <c r="F20" s="93"/>
      <c r="G20" s="93"/>
      <c r="H20" s="93"/>
      <c r="I20" s="93"/>
      <c r="J20" s="93"/>
      <c r="K20" s="93"/>
      <c r="L20" s="93"/>
      <c r="M20" s="93"/>
      <c r="N20" s="93"/>
      <c r="O20" s="93"/>
      <c r="P20" s="93"/>
      <c r="Q20" s="702"/>
      <c r="R20" s="702"/>
      <c r="S20" s="93"/>
      <c r="T20" s="701"/>
      <c r="U20" s="701"/>
      <c r="V20" s="93"/>
      <c r="W20" s="93"/>
      <c r="X20" s="93"/>
      <c r="Y20" s="93"/>
      <c r="Z20" s="93"/>
      <c r="AA20" s="93"/>
      <c r="AB20" s="95"/>
      <c r="AC20" s="95"/>
      <c r="AD20" s="93"/>
      <c r="AE20" s="719"/>
      <c r="AF20" s="719"/>
      <c r="AG20" s="95"/>
      <c r="AH20" s="95"/>
      <c r="AI20" s="95"/>
      <c r="AJ20" s="93"/>
      <c r="AK20" s="93"/>
    </row>
    <row r="21" spans="1:37" ht="13.15" customHeight="1">
      <c r="A21" s="93"/>
      <c r="B21" s="93"/>
      <c r="C21" s="93"/>
      <c r="D21" s="715"/>
      <c r="E21" s="715"/>
      <c r="F21" s="93"/>
      <c r="G21" s="93"/>
      <c r="H21" s="93"/>
      <c r="I21" s="93"/>
      <c r="J21" s="93"/>
      <c r="K21" s="93"/>
      <c r="L21" s="93"/>
      <c r="M21" s="93"/>
      <c r="N21" s="93"/>
      <c r="O21" s="93"/>
      <c r="P21" s="93"/>
      <c r="Q21" s="702"/>
      <c r="R21" s="702"/>
      <c r="S21" s="93"/>
      <c r="T21" s="701"/>
      <c r="U21" s="701"/>
      <c r="V21" s="93"/>
      <c r="W21" s="93"/>
      <c r="X21" s="93"/>
      <c r="Y21" s="93"/>
      <c r="Z21" s="93"/>
      <c r="AA21" s="93"/>
      <c r="AB21" s="95"/>
      <c r="AC21" s="95"/>
      <c r="AD21" s="93"/>
      <c r="AE21" s="719"/>
      <c r="AF21" s="719"/>
      <c r="AG21" s="95"/>
      <c r="AH21" s="95"/>
      <c r="AI21" s="95"/>
      <c r="AJ21" s="93"/>
      <c r="AK21" s="93"/>
    </row>
    <row r="22" spans="1:37" ht="13.15" customHeight="1">
      <c r="A22" s="93"/>
      <c r="B22" s="716" t="s">
        <v>1243</v>
      </c>
      <c r="C22" s="717"/>
      <c r="D22" s="715"/>
      <c r="E22" s="715"/>
      <c r="F22" s="93"/>
      <c r="G22" s="93"/>
      <c r="H22" s="93"/>
      <c r="I22" s="93"/>
      <c r="J22" s="93"/>
      <c r="K22" s="93"/>
      <c r="L22" s="93"/>
      <c r="M22" s="93"/>
      <c r="N22" s="93"/>
      <c r="O22" s="93"/>
      <c r="P22" s="93"/>
      <c r="Q22" s="702"/>
      <c r="R22" s="702"/>
      <c r="S22" s="93"/>
      <c r="T22" s="701"/>
      <c r="U22" s="701"/>
      <c r="V22" s="93"/>
      <c r="W22" s="93"/>
      <c r="X22" s="93"/>
      <c r="Y22" s="93"/>
      <c r="Z22" s="93"/>
      <c r="AA22" s="93"/>
      <c r="AB22" s="95"/>
      <c r="AC22" s="95"/>
      <c r="AD22" s="93"/>
      <c r="AE22" s="719"/>
      <c r="AF22" s="719"/>
      <c r="AG22" s="95"/>
      <c r="AH22" s="95"/>
      <c r="AI22" s="95"/>
      <c r="AJ22" s="93"/>
      <c r="AK22" s="93"/>
    </row>
    <row r="23" spans="1:37" ht="13.15" customHeight="1">
      <c r="A23" s="93"/>
      <c r="B23" s="717"/>
      <c r="C23" s="717"/>
      <c r="D23" s="715"/>
      <c r="E23" s="715"/>
      <c r="F23" s="93"/>
      <c r="G23" s="93"/>
      <c r="H23" s="93"/>
      <c r="I23" s="93"/>
      <c r="J23" s="93"/>
      <c r="K23" s="93"/>
      <c r="L23" s="93"/>
      <c r="M23" s="93"/>
      <c r="N23" s="93"/>
      <c r="O23" s="93"/>
      <c r="P23" s="93"/>
      <c r="Q23" s="702"/>
      <c r="R23" s="702"/>
      <c r="S23" s="93"/>
      <c r="T23" s="701"/>
      <c r="U23" s="701"/>
      <c r="V23" s="93"/>
      <c r="W23" s="93"/>
      <c r="X23" s="93"/>
      <c r="Y23" s="93"/>
      <c r="Z23" s="93"/>
      <c r="AA23" s="93"/>
      <c r="AB23" s="95"/>
      <c r="AC23" s="95"/>
      <c r="AD23" s="93"/>
      <c r="AE23" s="719"/>
      <c r="AF23" s="719"/>
      <c r="AG23" s="95"/>
      <c r="AH23" s="95"/>
      <c r="AI23" s="95"/>
      <c r="AJ23" s="93"/>
      <c r="AK23" s="93"/>
    </row>
    <row r="24" spans="1:37" ht="13.15" customHeight="1">
      <c r="A24" s="93"/>
      <c r="B24" s="717"/>
      <c r="C24" s="717"/>
      <c r="D24" s="715"/>
      <c r="E24" s="715"/>
      <c r="F24" s="93"/>
      <c r="G24" s="93"/>
      <c r="H24" s="93"/>
      <c r="I24" s="93"/>
      <c r="J24" s="93"/>
      <c r="K24" s="93"/>
      <c r="L24" s="93"/>
      <c r="M24" s="93"/>
      <c r="N24" s="93"/>
      <c r="O24" s="93"/>
      <c r="P24" s="93"/>
      <c r="Q24" s="702"/>
      <c r="R24" s="702"/>
      <c r="S24" s="93"/>
      <c r="T24" s="701"/>
      <c r="U24" s="701"/>
      <c r="V24" s="93"/>
      <c r="W24" s="93"/>
      <c r="X24" s="93"/>
      <c r="Y24" s="93"/>
      <c r="Z24" s="93"/>
      <c r="AA24" s="93"/>
      <c r="AB24" s="95"/>
      <c r="AC24" s="95"/>
      <c r="AD24" s="93"/>
      <c r="AE24" s="719"/>
      <c r="AF24" s="719"/>
      <c r="AG24" s="95"/>
      <c r="AH24" s="95"/>
      <c r="AI24" s="95"/>
      <c r="AJ24" s="93"/>
      <c r="AK24" s="93"/>
    </row>
    <row r="25" spans="1:37" ht="13.15" customHeight="1">
      <c r="A25" s="93"/>
      <c r="B25" s="717"/>
      <c r="C25" s="717"/>
      <c r="D25" s="715"/>
      <c r="E25" s="715"/>
      <c r="F25" s="93"/>
      <c r="G25" s="93"/>
      <c r="H25" s="93"/>
      <c r="I25" s="93"/>
      <c r="J25" s="93"/>
      <c r="K25" s="93"/>
      <c r="L25" s="93"/>
      <c r="M25" s="93"/>
      <c r="N25" s="93"/>
      <c r="O25" s="93"/>
      <c r="P25" s="93"/>
      <c r="Q25" s="702"/>
      <c r="R25" s="702"/>
      <c r="S25" s="93"/>
      <c r="T25" s="701"/>
      <c r="U25" s="701"/>
      <c r="V25" s="93"/>
      <c r="W25" s="93"/>
      <c r="X25" s="93"/>
      <c r="Y25" s="93"/>
      <c r="Z25" s="93"/>
      <c r="AA25" s="93"/>
      <c r="AB25" s="95"/>
      <c r="AC25" s="95"/>
      <c r="AD25" s="93"/>
      <c r="AE25" s="719"/>
      <c r="AF25" s="719"/>
      <c r="AG25" s="95"/>
      <c r="AH25" s="95"/>
      <c r="AI25" s="95"/>
      <c r="AJ25" s="93"/>
      <c r="AK25" s="93"/>
    </row>
    <row r="26" spans="1:37" ht="13.15" customHeight="1">
      <c r="A26" s="93"/>
      <c r="B26" s="717"/>
      <c r="C26" s="717"/>
      <c r="D26" s="715"/>
      <c r="E26" s="715"/>
      <c r="F26" s="93"/>
      <c r="G26" s="93"/>
      <c r="H26" s="93"/>
      <c r="I26" s="93"/>
      <c r="J26" s="93"/>
      <c r="K26" s="93"/>
      <c r="L26" s="93"/>
      <c r="M26" s="93"/>
      <c r="N26" s="93"/>
      <c r="O26" s="93"/>
      <c r="P26" s="93"/>
      <c r="Q26" s="702"/>
      <c r="R26" s="702"/>
      <c r="S26" s="93"/>
      <c r="T26" s="701"/>
      <c r="U26" s="701"/>
      <c r="V26" s="93"/>
      <c r="W26" s="93"/>
      <c r="X26" s="93"/>
      <c r="Y26" s="93"/>
      <c r="Z26" s="93"/>
      <c r="AA26" s="93"/>
      <c r="AB26" s="95"/>
      <c r="AC26" s="95"/>
      <c r="AD26" s="93"/>
      <c r="AE26" s="719"/>
      <c r="AF26" s="719"/>
      <c r="AG26" s="95"/>
      <c r="AH26" s="95"/>
      <c r="AI26" s="95"/>
      <c r="AJ26" s="93"/>
      <c r="AK26" s="93"/>
    </row>
    <row r="27" spans="1:37" ht="13.15" customHeight="1">
      <c r="A27" s="93"/>
      <c r="B27" s="717"/>
      <c r="C27" s="717"/>
      <c r="D27" s="715"/>
      <c r="E27" s="715"/>
      <c r="F27" s="93"/>
      <c r="G27" s="93"/>
      <c r="H27" s="93"/>
      <c r="I27" s="93"/>
      <c r="J27" s="93"/>
      <c r="K27" s="93"/>
      <c r="L27" s="93"/>
      <c r="M27" s="93"/>
      <c r="N27" s="93"/>
      <c r="O27" s="93"/>
      <c r="P27" s="93"/>
      <c r="Q27" s="702"/>
      <c r="R27" s="702"/>
      <c r="S27" s="93"/>
      <c r="T27" s="701"/>
      <c r="U27" s="701"/>
      <c r="V27" s="93"/>
      <c r="W27" s="93"/>
      <c r="X27" s="93"/>
      <c r="Y27" s="93"/>
      <c r="Z27" s="93"/>
      <c r="AA27" s="93"/>
      <c r="AB27" s="95"/>
      <c r="AC27" s="95"/>
      <c r="AD27" s="93"/>
      <c r="AE27" s="719"/>
      <c r="AF27" s="719"/>
      <c r="AG27" s="95"/>
      <c r="AH27" s="95"/>
      <c r="AI27" s="95"/>
      <c r="AJ27" s="93"/>
      <c r="AK27" s="93"/>
    </row>
    <row r="28" spans="1:37" ht="13.15" customHeight="1">
      <c r="A28" s="93"/>
      <c r="B28" s="717"/>
      <c r="C28" s="717"/>
      <c r="D28" s="715"/>
      <c r="E28" s="715"/>
      <c r="F28" s="93"/>
      <c r="G28" s="93"/>
      <c r="H28" s="93"/>
      <c r="I28" s="93"/>
      <c r="J28" s="93"/>
      <c r="K28" s="93"/>
      <c r="L28" s="93"/>
      <c r="M28" s="93"/>
      <c r="N28" s="93"/>
      <c r="O28" s="93"/>
      <c r="P28" s="93"/>
      <c r="Q28" s="702"/>
      <c r="R28" s="702"/>
      <c r="S28" s="93"/>
      <c r="T28" s="701"/>
      <c r="U28" s="701"/>
      <c r="V28" s="93"/>
      <c r="W28" s="93"/>
      <c r="X28" s="93"/>
      <c r="Y28" s="93"/>
      <c r="Z28" s="93"/>
      <c r="AA28" s="93"/>
      <c r="AB28" s="95"/>
      <c r="AC28" s="95"/>
      <c r="AD28" s="93"/>
      <c r="AE28" s="719"/>
      <c r="AF28" s="719"/>
      <c r="AG28" s="95"/>
      <c r="AH28" s="95"/>
      <c r="AI28" s="95"/>
      <c r="AJ28" s="93"/>
      <c r="AK28" s="93"/>
    </row>
    <row r="29" spans="1:37" ht="13.15" customHeight="1">
      <c r="A29" s="93"/>
      <c r="B29" s="717"/>
      <c r="C29" s="717"/>
      <c r="D29" s="715"/>
      <c r="E29" s="715"/>
      <c r="F29" s="93"/>
      <c r="G29" s="93"/>
      <c r="H29" s="93"/>
      <c r="I29" s="93"/>
      <c r="J29" s="93"/>
      <c r="K29" s="93"/>
      <c r="L29" s="93"/>
      <c r="M29" s="93"/>
      <c r="N29" s="93"/>
      <c r="O29" s="93"/>
      <c r="P29" s="93"/>
      <c r="Q29" s="702"/>
      <c r="R29" s="702"/>
      <c r="S29" s="93"/>
      <c r="T29" s="701"/>
      <c r="U29" s="701"/>
      <c r="V29" s="93"/>
      <c r="W29" s="93"/>
      <c r="X29" s="93"/>
      <c r="Y29" s="93"/>
      <c r="Z29" s="93"/>
      <c r="AA29" s="93"/>
      <c r="AB29" s="95"/>
      <c r="AC29" s="95"/>
      <c r="AD29" s="93"/>
      <c r="AE29" s="719"/>
      <c r="AF29" s="719"/>
      <c r="AG29" s="95"/>
      <c r="AH29" s="95"/>
      <c r="AI29" s="95"/>
      <c r="AJ29" s="93"/>
      <c r="AK29" s="93"/>
    </row>
    <row r="30" spans="1:37" ht="13.15" customHeight="1">
      <c r="A30" s="93"/>
      <c r="B30" s="717"/>
      <c r="C30" s="717"/>
      <c r="D30" s="715"/>
      <c r="E30" s="715"/>
      <c r="F30" s="93"/>
      <c r="G30" s="93"/>
      <c r="H30" s="93"/>
      <c r="I30" s="93"/>
      <c r="J30" s="93"/>
      <c r="K30" s="93"/>
      <c r="L30" s="93"/>
      <c r="M30" s="93"/>
      <c r="N30" s="93"/>
      <c r="O30" s="93"/>
      <c r="P30" s="93"/>
      <c r="Q30" s="702"/>
      <c r="R30" s="702"/>
      <c r="S30" s="93"/>
      <c r="T30" s="701"/>
      <c r="U30" s="701"/>
      <c r="V30" s="93"/>
      <c r="W30" s="93"/>
      <c r="X30" s="93"/>
      <c r="Y30" s="93"/>
      <c r="Z30" s="93"/>
      <c r="AA30" s="93"/>
      <c r="AB30" s="95"/>
      <c r="AC30" s="95"/>
      <c r="AD30" s="93"/>
      <c r="AE30" s="719"/>
      <c r="AF30" s="719"/>
      <c r="AG30" s="95"/>
      <c r="AH30" s="95"/>
      <c r="AI30" s="95"/>
      <c r="AJ30" s="93"/>
      <c r="AK30" s="93"/>
    </row>
    <row r="31" spans="1:37" ht="13.15" customHeight="1">
      <c r="A31" s="93"/>
      <c r="B31" s="717"/>
      <c r="C31" s="717"/>
      <c r="D31" s="715"/>
      <c r="E31" s="715"/>
      <c r="F31" s="93"/>
      <c r="G31" s="93"/>
      <c r="H31" s="93"/>
      <c r="I31" s="93"/>
      <c r="J31" s="93"/>
      <c r="K31" s="93"/>
      <c r="L31" s="93"/>
      <c r="M31" s="93"/>
      <c r="N31" s="93"/>
      <c r="O31" s="93"/>
      <c r="P31" s="93"/>
      <c r="Q31" s="702"/>
      <c r="R31" s="702"/>
      <c r="S31" s="93"/>
      <c r="T31" s="93"/>
      <c r="U31" s="93"/>
      <c r="V31" s="93"/>
      <c r="W31" s="93"/>
      <c r="X31" s="93"/>
      <c r="Y31" s="93"/>
      <c r="Z31" s="93"/>
      <c r="AA31" s="93"/>
      <c r="AB31" s="95"/>
      <c r="AC31" s="95"/>
      <c r="AD31" s="93"/>
      <c r="AE31" s="719"/>
      <c r="AF31" s="719"/>
      <c r="AG31" s="95"/>
      <c r="AH31" s="95"/>
      <c r="AI31" s="95"/>
      <c r="AJ31" s="93"/>
      <c r="AK31" s="93"/>
    </row>
    <row r="32" spans="1:37" ht="13.15" customHeight="1">
      <c r="A32" s="93"/>
      <c r="B32" s="717"/>
      <c r="C32" s="717"/>
      <c r="D32" s="715"/>
      <c r="E32" s="715"/>
      <c r="F32" s="93"/>
      <c r="G32" s="93"/>
      <c r="H32" s="93"/>
      <c r="I32" s="93"/>
      <c r="J32" s="93"/>
      <c r="K32" s="93"/>
      <c r="L32" s="93"/>
      <c r="M32" s="93"/>
      <c r="N32" s="93"/>
      <c r="O32" s="93"/>
      <c r="P32" s="93"/>
      <c r="Q32" s="702"/>
      <c r="R32" s="702"/>
      <c r="S32" s="93"/>
      <c r="T32" s="93"/>
      <c r="U32" s="93"/>
      <c r="V32" s="93"/>
      <c r="W32" s="93"/>
      <c r="X32" s="93"/>
      <c r="Y32" s="93"/>
      <c r="Z32" s="93"/>
      <c r="AA32" s="93"/>
      <c r="AB32" s="95"/>
      <c r="AC32" s="95"/>
      <c r="AD32" s="93"/>
      <c r="AE32" s="719"/>
      <c r="AF32" s="719"/>
      <c r="AG32" s="95"/>
      <c r="AH32" s="95"/>
      <c r="AI32" s="95"/>
      <c r="AJ32" s="93"/>
      <c r="AK32" s="93"/>
    </row>
    <row r="33" spans="1:60" ht="13.15" customHeight="1">
      <c r="A33" s="93"/>
      <c r="B33" s="717"/>
      <c r="C33" s="717"/>
      <c r="D33" s="715"/>
      <c r="E33" s="715"/>
      <c r="F33" s="93"/>
      <c r="G33" s="93"/>
      <c r="H33" s="93"/>
      <c r="I33" s="93"/>
      <c r="J33" s="93"/>
      <c r="K33" s="93"/>
      <c r="L33" s="93"/>
      <c r="M33" s="93"/>
      <c r="N33" s="93"/>
      <c r="O33" s="93"/>
      <c r="P33" s="93"/>
      <c r="Q33" s="702"/>
      <c r="R33" s="702"/>
      <c r="S33" s="93"/>
      <c r="T33" s="93"/>
      <c r="U33" s="93"/>
      <c r="V33" s="93"/>
      <c r="W33" s="93"/>
      <c r="X33" s="93"/>
      <c r="Y33" s="93"/>
      <c r="Z33" s="93"/>
      <c r="AA33" s="93"/>
      <c r="AB33" s="95"/>
      <c r="AC33" s="95"/>
      <c r="AD33" s="93"/>
      <c r="AE33" s="719"/>
      <c r="AF33" s="719"/>
      <c r="AG33" s="95"/>
      <c r="AH33" s="95"/>
      <c r="AI33" s="95"/>
      <c r="AJ33" s="93"/>
      <c r="AK33" s="93"/>
    </row>
    <row r="34" spans="1:60" ht="13.15" customHeight="1">
      <c r="A34" s="93"/>
      <c r="B34" s="717"/>
      <c r="C34" s="717"/>
      <c r="D34" s="715"/>
      <c r="E34" s="715"/>
      <c r="F34" s="93"/>
      <c r="G34" s="93"/>
      <c r="H34" s="93"/>
      <c r="I34" s="93"/>
      <c r="J34" s="93"/>
      <c r="K34" s="93"/>
      <c r="L34" s="93"/>
      <c r="M34" s="93"/>
      <c r="N34" s="93"/>
      <c r="O34" s="93"/>
      <c r="P34" s="93"/>
      <c r="Q34" s="702"/>
      <c r="R34" s="702"/>
      <c r="S34" s="93"/>
      <c r="T34" s="93"/>
      <c r="U34" s="93"/>
      <c r="V34" s="93"/>
      <c r="W34" s="93"/>
      <c r="X34" s="93"/>
      <c r="Y34" s="93"/>
      <c r="Z34" s="93"/>
      <c r="AA34" s="93"/>
      <c r="AB34" s="95"/>
      <c r="AC34" s="95"/>
      <c r="AD34" s="93"/>
      <c r="AE34" s="719"/>
      <c r="AF34" s="719"/>
      <c r="AG34" s="95"/>
      <c r="AH34" s="95"/>
      <c r="AI34" s="95"/>
      <c r="AJ34" s="93"/>
      <c r="AK34" s="93"/>
    </row>
    <row r="35" spans="1:60">
      <c r="A35" s="93"/>
      <c r="B35" s="93"/>
      <c r="C35" s="93"/>
      <c r="D35" s="93"/>
      <c r="E35" s="93"/>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row>
    <row r="36" spans="1:60">
      <c r="A36" s="93"/>
      <c r="B36" s="93"/>
      <c r="C36" s="93"/>
      <c r="D36" s="93"/>
      <c r="E36" s="698" t="s">
        <v>1238</v>
      </c>
      <c r="F36" s="699"/>
      <c r="G36" s="699"/>
      <c r="H36" s="699"/>
      <c r="I36" s="699"/>
      <c r="J36" s="699"/>
      <c r="K36" s="699"/>
      <c r="L36" s="699"/>
      <c r="M36" s="699"/>
      <c r="N36" s="699"/>
      <c r="O36" s="699"/>
      <c r="P36" s="699"/>
      <c r="Q36" s="699"/>
      <c r="R36" s="699"/>
      <c r="S36" s="699"/>
      <c r="T36" s="699"/>
      <c r="U36" s="699"/>
      <c r="V36" s="699"/>
      <c r="W36" s="699"/>
      <c r="X36" s="699"/>
      <c r="Y36" s="699"/>
      <c r="Z36" s="699"/>
      <c r="AA36" s="699"/>
      <c r="AB36" s="699"/>
      <c r="AC36" s="699"/>
      <c r="AD36" s="699"/>
      <c r="AE36" s="699"/>
      <c r="AF36" s="699"/>
      <c r="AG36" s="699"/>
      <c r="AH36" s="93"/>
      <c r="AI36" s="93"/>
      <c r="AJ36" s="93"/>
      <c r="AK36" s="93"/>
    </row>
    <row r="37" spans="1:60">
      <c r="A37" s="93"/>
      <c r="B37" s="93"/>
      <c r="C37" s="93"/>
      <c r="D37" s="93"/>
      <c r="E37" s="699"/>
      <c r="F37" s="699"/>
      <c r="G37" s="699"/>
      <c r="H37" s="699"/>
      <c r="I37" s="699"/>
      <c r="J37" s="699"/>
      <c r="K37" s="699"/>
      <c r="L37" s="699"/>
      <c r="M37" s="699"/>
      <c r="N37" s="699"/>
      <c r="O37" s="699"/>
      <c r="P37" s="699"/>
      <c r="Q37" s="699"/>
      <c r="R37" s="699"/>
      <c r="S37" s="699"/>
      <c r="T37" s="699"/>
      <c r="U37" s="699"/>
      <c r="V37" s="699"/>
      <c r="W37" s="699"/>
      <c r="X37" s="699"/>
      <c r="Y37" s="699"/>
      <c r="Z37" s="699"/>
      <c r="AA37" s="699"/>
      <c r="AB37" s="699"/>
      <c r="AC37" s="699"/>
      <c r="AD37" s="699"/>
      <c r="AE37" s="699"/>
      <c r="AF37" s="699"/>
      <c r="AG37" s="699"/>
      <c r="AH37" s="93"/>
      <c r="AI37" s="93"/>
      <c r="AJ37" s="93"/>
      <c r="AK37" s="93"/>
    </row>
    <row r="38" spans="1:60">
      <c r="A38" s="93"/>
      <c r="B38" s="93"/>
      <c r="C38" s="93"/>
      <c r="D38" s="93"/>
      <c r="E38" s="699"/>
      <c r="F38" s="699"/>
      <c r="G38" s="699"/>
      <c r="H38" s="699"/>
      <c r="I38" s="699"/>
      <c r="J38" s="699"/>
      <c r="K38" s="699"/>
      <c r="L38" s="699"/>
      <c r="M38" s="699"/>
      <c r="N38" s="699"/>
      <c r="O38" s="699"/>
      <c r="P38" s="699"/>
      <c r="Q38" s="699"/>
      <c r="R38" s="699"/>
      <c r="S38" s="699"/>
      <c r="T38" s="699"/>
      <c r="U38" s="699"/>
      <c r="V38" s="699"/>
      <c r="W38" s="699"/>
      <c r="X38" s="699"/>
      <c r="Y38" s="699"/>
      <c r="Z38" s="699"/>
      <c r="AA38" s="699"/>
      <c r="AB38" s="699"/>
      <c r="AC38" s="699"/>
      <c r="AD38" s="699"/>
      <c r="AE38" s="699"/>
      <c r="AF38" s="699"/>
      <c r="AG38" s="699"/>
      <c r="AH38" s="93"/>
      <c r="AI38" s="93"/>
      <c r="AJ38" s="93"/>
      <c r="AK38" s="93"/>
      <c r="AQ38" s="89"/>
    </row>
    <row r="39" spans="1:60" ht="14.25" thickBot="1">
      <c r="A39" s="93"/>
      <c r="B39" s="93"/>
      <c r="C39" s="93"/>
      <c r="D39" s="93"/>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Q39" s="89"/>
    </row>
    <row r="40" spans="1:60" ht="13.15" customHeight="1">
      <c r="A40" s="720" t="s">
        <v>1223</v>
      </c>
      <c r="B40" s="721"/>
      <c r="C40" s="721"/>
      <c r="D40" s="721"/>
      <c r="E40" s="721"/>
      <c r="F40" s="721"/>
      <c r="G40" s="721"/>
      <c r="H40" s="721"/>
      <c r="I40" s="721"/>
      <c r="J40" s="721"/>
      <c r="K40" s="721"/>
      <c r="L40" s="721"/>
      <c r="M40" s="721"/>
      <c r="N40" s="721"/>
      <c r="O40" s="721"/>
      <c r="P40" s="722"/>
      <c r="Q40" s="692" t="s">
        <v>1280</v>
      </c>
      <c r="R40" s="693"/>
      <c r="S40" s="693"/>
      <c r="T40" s="693"/>
      <c r="U40" s="693"/>
      <c r="V40" s="693"/>
      <c r="W40" s="693"/>
      <c r="X40" s="693"/>
      <c r="Y40" s="693"/>
      <c r="Z40" s="693"/>
      <c r="AA40" s="693"/>
      <c r="AB40" s="693"/>
      <c r="AC40" s="693"/>
      <c r="AD40" s="693"/>
      <c r="AE40" s="693"/>
      <c r="AF40" s="693"/>
      <c r="AG40" s="693"/>
      <c r="AH40" s="693"/>
      <c r="AI40" s="693"/>
      <c r="AJ40" s="693"/>
      <c r="AK40" s="694"/>
      <c r="AQ40" s="89"/>
    </row>
    <row r="41" spans="1:60" ht="39" customHeight="1" thickBot="1">
      <c r="A41" s="689" t="str">
        <f>IF(入力シート!$N$14="","",入力シート!$N$14)</f>
        <v/>
      </c>
      <c r="B41" s="690"/>
      <c r="C41" s="690"/>
      <c r="D41" s="690"/>
      <c r="E41" s="690"/>
      <c r="F41" s="690"/>
      <c r="G41" s="690"/>
      <c r="H41" s="690"/>
      <c r="I41" s="690"/>
      <c r="J41" s="690"/>
      <c r="K41" s="690"/>
      <c r="L41" s="690"/>
      <c r="M41" s="690"/>
      <c r="N41" s="690"/>
      <c r="O41" s="690"/>
      <c r="P41" s="691"/>
      <c r="Q41" s="695"/>
      <c r="R41" s="696"/>
      <c r="S41" s="696"/>
      <c r="T41" s="696"/>
      <c r="U41" s="696"/>
      <c r="V41" s="696"/>
      <c r="W41" s="696"/>
      <c r="X41" s="696"/>
      <c r="Y41" s="696"/>
      <c r="Z41" s="696"/>
      <c r="AA41" s="696"/>
      <c r="AB41" s="696"/>
      <c r="AC41" s="696"/>
      <c r="AD41" s="696"/>
      <c r="AE41" s="696"/>
      <c r="AF41" s="696"/>
      <c r="AG41" s="696"/>
      <c r="AH41" s="696"/>
      <c r="AI41" s="696"/>
      <c r="AJ41" s="696"/>
      <c r="AK41" s="697"/>
      <c r="BH41" s="89"/>
    </row>
    <row r="42" spans="1:60" ht="19.5" customHeight="1">
      <c r="A42" s="733" t="s">
        <v>1237</v>
      </c>
      <c r="B42" s="734"/>
      <c r="C42" s="734"/>
      <c r="D42" s="734"/>
      <c r="E42" s="734"/>
      <c r="F42" s="734"/>
      <c r="G42" s="734"/>
      <c r="H42" s="734"/>
      <c r="I42" s="734"/>
      <c r="J42" s="734"/>
      <c r="K42" s="734"/>
      <c r="L42" s="734"/>
      <c r="M42" s="734"/>
      <c r="N42" s="734"/>
      <c r="O42" s="734"/>
      <c r="P42" s="735"/>
      <c r="Q42" s="745" t="s">
        <v>1300</v>
      </c>
      <c r="R42" s="746"/>
      <c r="S42" s="746"/>
      <c r="T42" s="746"/>
      <c r="U42" s="746"/>
      <c r="V42" s="746"/>
      <c r="W42" s="746"/>
      <c r="X42" s="746"/>
      <c r="Y42" s="746"/>
      <c r="Z42" s="746"/>
      <c r="AA42" s="746"/>
      <c r="AB42" s="746"/>
      <c r="AC42" s="746"/>
      <c r="AD42" s="746"/>
      <c r="AE42" s="746"/>
      <c r="AF42" s="746"/>
      <c r="AG42" s="746"/>
      <c r="AH42" s="746"/>
      <c r="AI42" s="746"/>
      <c r="AJ42" s="746"/>
      <c r="AK42" s="747"/>
      <c r="BH42" s="89"/>
    </row>
    <row r="43" spans="1:60" ht="19.5" customHeight="1">
      <c r="A43" s="736"/>
      <c r="B43" s="737"/>
      <c r="C43" s="737"/>
      <c r="D43" s="737"/>
      <c r="E43" s="737"/>
      <c r="F43" s="737"/>
      <c r="G43" s="737"/>
      <c r="H43" s="737"/>
      <c r="I43" s="737"/>
      <c r="J43" s="737"/>
      <c r="K43" s="737"/>
      <c r="L43" s="737"/>
      <c r="M43" s="737"/>
      <c r="N43" s="737"/>
      <c r="O43" s="737"/>
      <c r="P43" s="738"/>
      <c r="Q43" s="745"/>
      <c r="R43" s="746"/>
      <c r="S43" s="746"/>
      <c r="T43" s="746"/>
      <c r="U43" s="746"/>
      <c r="V43" s="746"/>
      <c r="W43" s="746"/>
      <c r="X43" s="746"/>
      <c r="Y43" s="746"/>
      <c r="Z43" s="746"/>
      <c r="AA43" s="746"/>
      <c r="AB43" s="746"/>
      <c r="AC43" s="746"/>
      <c r="AD43" s="746"/>
      <c r="AE43" s="746"/>
      <c r="AF43" s="746"/>
      <c r="AG43" s="746"/>
      <c r="AH43" s="746"/>
      <c r="AI43" s="746"/>
      <c r="AJ43" s="746"/>
      <c r="AK43" s="747"/>
      <c r="AQ43" s="89"/>
      <c r="BH43" s="89"/>
    </row>
    <row r="44" spans="1:60" ht="19.5" customHeight="1">
      <c r="A44" s="739" t="s">
        <v>1228</v>
      </c>
      <c r="B44" s="740"/>
      <c r="C44" s="740"/>
      <c r="D44" s="740"/>
      <c r="E44" s="740"/>
      <c r="F44" s="740"/>
      <c r="G44" s="740"/>
      <c r="H44" s="740"/>
      <c r="I44" s="740"/>
      <c r="J44" s="740"/>
      <c r="K44" s="740"/>
      <c r="L44" s="740"/>
      <c r="M44" s="740"/>
      <c r="N44" s="740"/>
      <c r="O44" s="740"/>
      <c r="P44" s="741"/>
      <c r="Q44" s="745" t="s">
        <v>1279</v>
      </c>
      <c r="R44" s="746"/>
      <c r="S44" s="746"/>
      <c r="T44" s="746"/>
      <c r="U44" s="746"/>
      <c r="V44" s="746"/>
      <c r="W44" s="746"/>
      <c r="X44" s="746"/>
      <c r="Y44" s="746"/>
      <c r="Z44" s="746"/>
      <c r="AA44" s="746"/>
      <c r="AB44" s="746"/>
      <c r="AC44" s="746"/>
      <c r="AD44" s="746"/>
      <c r="AE44" s="746"/>
      <c r="AF44" s="746"/>
      <c r="AG44" s="746"/>
      <c r="AH44" s="746"/>
      <c r="AI44" s="746"/>
      <c r="AJ44" s="746"/>
      <c r="AK44" s="747"/>
      <c r="AQ44" s="89"/>
    </row>
    <row r="45" spans="1:60" ht="19.5" customHeight="1">
      <c r="A45" s="739"/>
      <c r="B45" s="740"/>
      <c r="C45" s="740"/>
      <c r="D45" s="740"/>
      <c r="E45" s="740"/>
      <c r="F45" s="740"/>
      <c r="G45" s="740"/>
      <c r="H45" s="740"/>
      <c r="I45" s="740"/>
      <c r="J45" s="740"/>
      <c r="K45" s="740"/>
      <c r="L45" s="740"/>
      <c r="M45" s="740"/>
      <c r="N45" s="740"/>
      <c r="O45" s="740"/>
      <c r="P45" s="741"/>
      <c r="Q45" s="745"/>
      <c r="R45" s="746"/>
      <c r="S45" s="746"/>
      <c r="T45" s="746"/>
      <c r="U45" s="746"/>
      <c r="V45" s="746"/>
      <c r="W45" s="746"/>
      <c r="X45" s="746"/>
      <c r="Y45" s="746"/>
      <c r="Z45" s="746"/>
      <c r="AA45" s="746"/>
      <c r="AB45" s="746"/>
      <c r="AC45" s="746"/>
      <c r="AD45" s="746"/>
      <c r="AE45" s="746"/>
      <c r="AF45" s="746"/>
      <c r="AG45" s="746"/>
      <c r="AH45" s="746"/>
      <c r="AI45" s="746"/>
      <c r="AJ45" s="746"/>
      <c r="AK45" s="747"/>
    </row>
    <row r="46" spans="1:60" ht="19.5" customHeight="1">
      <c r="A46" s="742" t="s">
        <v>1224</v>
      </c>
      <c r="B46" s="743"/>
      <c r="C46" s="743"/>
      <c r="D46" s="743"/>
      <c r="E46" s="743"/>
      <c r="F46" s="743"/>
      <c r="G46" s="743"/>
      <c r="H46" s="743"/>
      <c r="I46" s="743"/>
      <c r="J46" s="743"/>
      <c r="K46" s="743"/>
      <c r="L46" s="743"/>
      <c r="M46" s="743"/>
      <c r="N46" s="743"/>
      <c r="O46" s="743"/>
      <c r="P46" s="744"/>
      <c r="Q46" s="745" t="s">
        <v>1299</v>
      </c>
      <c r="R46" s="746"/>
      <c r="S46" s="746"/>
      <c r="T46" s="746"/>
      <c r="U46" s="746"/>
      <c r="V46" s="746"/>
      <c r="W46" s="746"/>
      <c r="X46" s="746"/>
      <c r="Y46" s="746"/>
      <c r="Z46" s="746"/>
      <c r="AA46" s="746"/>
      <c r="AB46" s="746"/>
      <c r="AC46" s="746"/>
      <c r="AD46" s="746"/>
      <c r="AE46" s="746"/>
      <c r="AF46" s="746"/>
      <c r="AG46" s="746"/>
      <c r="AH46" s="746"/>
      <c r="AI46" s="746"/>
      <c r="AJ46" s="746"/>
      <c r="AK46" s="747"/>
    </row>
    <row r="47" spans="1:60" ht="19.5" customHeight="1">
      <c r="A47" s="748" t="str">
        <f>IF(入力シート!$P$91=ﾌﾟﾙﾀﾞｳﾝﾘｽﾄ!$F$24,"（代表者と同じ）",IF(入力シート!$P$91=ﾌﾟﾙﾀﾞｳﾝﾘｽﾄ!$F$25,入力シート!$P$43,IF(入力シート!$P$92="","",入力シート!$P$92)))</f>
        <v/>
      </c>
      <c r="B47" s="748"/>
      <c r="C47" s="748"/>
      <c r="D47" s="748"/>
      <c r="E47" s="748"/>
      <c r="F47" s="748"/>
      <c r="G47" s="748"/>
      <c r="H47" s="748"/>
      <c r="I47" s="748"/>
      <c r="J47" s="748"/>
      <c r="K47" s="748"/>
      <c r="L47" s="748"/>
      <c r="M47" s="748"/>
      <c r="N47" s="748"/>
      <c r="O47" s="748"/>
      <c r="P47" s="749"/>
      <c r="Q47" s="745"/>
      <c r="R47" s="746"/>
      <c r="S47" s="746"/>
      <c r="T47" s="746"/>
      <c r="U47" s="746"/>
      <c r="V47" s="746"/>
      <c r="W47" s="746"/>
      <c r="X47" s="746"/>
      <c r="Y47" s="746"/>
      <c r="Z47" s="746"/>
      <c r="AA47" s="746"/>
      <c r="AB47" s="746"/>
      <c r="AC47" s="746"/>
      <c r="AD47" s="746"/>
      <c r="AE47" s="746"/>
      <c r="AF47" s="746"/>
      <c r="AG47" s="746"/>
      <c r="AH47" s="746"/>
      <c r="AI47" s="746"/>
      <c r="AJ47" s="746"/>
      <c r="AK47" s="747"/>
    </row>
    <row r="48" spans="1:60" ht="19.5" customHeight="1">
      <c r="A48" s="750"/>
      <c r="B48" s="750"/>
      <c r="C48" s="750"/>
      <c r="D48" s="750"/>
      <c r="E48" s="750"/>
      <c r="F48" s="750"/>
      <c r="G48" s="750"/>
      <c r="H48" s="750"/>
      <c r="I48" s="750"/>
      <c r="J48" s="750"/>
      <c r="K48" s="750"/>
      <c r="L48" s="750"/>
      <c r="M48" s="750"/>
      <c r="N48" s="750"/>
      <c r="O48" s="750"/>
      <c r="P48" s="751"/>
      <c r="Q48" s="745" t="str">
        <f>IF(入力シート!$H$8=ﾌﾟﾙﾀﾞｳﾝﾘｽﾄ!$H$7,"　　　□ 認定通知書（コピー可）","")</f>
        <v/>
      </c>
      <c r="R48" s="746"/>
      <c r="S48" s="746"/>
      <c r="T48" s="746"/>
      <c r="U48" s="746"/>
      <c r="V48" s="746"/>
      <c r="W48" s="746"/>
      <c r="X48" s="746"/>
      <c r="Y48" s="746"/>
      <c r="Z48" s="746"/>
      <c r="AA48" s="746"/>
      <c r="AB48" s="746"/>
      <c r="AC48" s="746"/>
      <c r="AD48" s="746"/>
      <c r="AE48" s="746"/>
      <c r="AF48" s="746"/>
      <c r="AG48" s="746"/>
      <c r="AH48" s="746"/>
      <c r="AI48" s="746"/>
      <c r="AJ48" s="746"/>
      <c r="AK48" s="747"/>
    </row>
    <row r="49" spans="1:37" ht="19.5" customHeight="1">
      <c r="A49" s="137" t="s">
        <v>1225</v>
      </c>
      <c r="B49" s="138"/>
      <c r="C49" s="138"/>
      <c r="D49" s="138"/>
      <c r="E49" s="138"/>
      <c r="F49" s="138"/>
      <c r="G49" s="138"/>
      <c r="H49" s="138"/>
      <c r="I49" s="138"/>
      <c r="J49" s="138"/>
      <c r="K49" s="138"/>
      <c r="L49" s="138"/>
      <c r="M49" s="138"/>
      <c r="N49" s="138"/>
      <c r="O49" s="138"/>
      <c r="P49" s="139"/>
      <c r="Q49" s="745"/>
      <c r="R49" s="746"/>
      <c r="S49" s="746"/>
      <c r="T49" s="746"/>
      <c r="U49" s="746"/>
      <c r="V49" s="746"/>
      <c r="W49" s="746"/>
      <c r="X49" s="746"/>
      <c r="Y49" s="746"/>
      <c r="Z49" s="746"/>
      <c r="AA49" s="746"/>
      <c r="AB49" s="746"/>
      <c r="AC49" s="746"/>
      <c r="AD49" s="746"/>
      <c r="AE49" s="746"/>
      <c r="AF49" s="746"/>
      <c r="AG49" s="746"/>
      <c r="AH49" s="746"/>
      <c r="AI49" s="746"/>
      <c r="AJ49" s="746"/>
      <c r="AK49" s="747"/>
    </row>
    <row r="50" spans="1:37" ht="19.5" customHeight="1">
      <c r="A50" s="752" t="str">
        <f>IF(入力シート!$P$91=ﾌﾟﾙﾀﾞｳﾝﾘｽﾄ!$F$24,"（代表者と同じ）",IF(入力シート!$P$91=ﾌﾟﾙﾀﾞｳﾝﾘｽﾄ!$F$25,入力シート!$T$46&amp;入力シート!$T$48&amp;入力シート!$T$50,IF(入力シート!$P$93="","",入力シート!$P$93)))</f>
        <v/>
      </c>
      <c r="B50" s="752"/>
      <c r="C50" s="752"/>
      <c r="D50" s="752"/>
      <c r="E50" s="752"/>
      <c r="F50" s="752"/>
      <c r="G50" s="752"/>
      <c r="H50" s="752"/>
      <c r="I50" s="752"/>
      <c r="J50" s="752"/>
      <c r="K50" s="752"/>
      <c r="L50" s="752"/>
      <c r="M50" s="752"/>
      <c r="N50" s="752"/>
      <c r="O50" s="752"/>
      <c r="P50" s="753"/>
      <c r="Q50" s="745" t="str">
        <f>IF(入力シート!$H$8=ﾌﾟﾙﾀﾞｳﾝﾘｽﾄ!$H$8,"　　　□ 登録証（コピー可）","")</f>
        <v/>
      </c>
      <c r="R50" s="746"/>
      <c r="S50" s="746"/>
      <c r="T50" s="746"/>
      <c r="U50" s="746"/>
      <c r="V50" s="746"/>
      <c r="W50" s="746"/>
      <c r="X50" s="746"/>
      <c r="Y50" s="746"/>
      <c r="Z50" s="746"/>
      <c r="AA50" s="746"/>
      <c r="AB50" s="746"/>
      <c r="AC50" s="746"/>
      <c r="AD50" s="746"/>
      <c r="AE50" s="746"/>
      <c r="AF50" s="746"/>
      <c r="AG50" s="746"/>
      <c r="AH50" s="746"/>
      <c r="AI50" s="746"/>
      <c r="AJ50" s="746"/>
      <c r="AK50" s="747"/>
    </row>
    <row r="51" spans="1:37" ht="19.5" customHeight="1">
      <c r="A51" s="754"/>
      <c r="B51" s="754"/>
      <c r="C51" s="754"/>
      <c r="D51" s="754"/>
      <c r="E51" s="754"/>
      <c r="F51" s="754"/>
      <c r="G51" s="754"/>
      <c r="H51" s="754"/>
      <c r="I51" s="754"/>
      <c r="J51" s="754"/>
      <c r="K51" s="754"/>
      <c r="L51" s="754"/>
      <c r="M51" s="754"/>
      <c r="N51" s="754"/>
      <c r="O51" s="754"/>
      <c r="P51" s="755"/>
      <c r="Q51" s="745"/>
      <c r="R51" s="746"/>
      <c r="S51" s="746"/>
      <c r="T51" s="746"/>
      <c r="U51" s="746"/>
      <c r="V51" s="746"/>
      <c r="W51" s="746"/>
      <c r="X51" s="746"/>
      <c r="Y51" s="746"/>
      <c r="Z51" s="746"/>
      <c r="AA51" s="746"/>
      <c r="AB51" s="746"/>
      <c r="AC51" s="746"/>
      <c r="AD51" s="746"/>
      <c r="AE51" s="746"/>
      <c r="AF51" s="746"/>
      <c r="AG51" s="746"/>
      <c r="AH51" s="746"/>
      <c r="AI51" s="746"/>
      <c r="AJ51" s="746"/>
      <c r="AK51" s="747"/>
    </row>
    <row r="52" spans="1:37" ht="19.5" customHeight="1">
      <c r="A52" s="756"/>
      <c r="B52" s="756"/>
      <c r="C52" s="756"/>
      <c r="D52" s="756"/>
      <c r="E52" s="756"/>
      <c r="F52" s="756"/>
      <c r="G52" s="756"/>
      <c r="H52" s="756"/>
      <c r="I52" s="756"/>
      <c r="J52" s="756"/>
      <c r="K52" s="756"/>
      <c r="L52" s="756"/>
      <c r="M52" s="756"/>
      <c r="N52" s="756"/>
      <c r="O52" s="756"/>
      <c r="P52" s="757"/>
      <c r="Q52" s="745" t="str">
        <f>IF(入力シート!$H$8=ﾌﾟﾙﾀﾞｳﾝﾘｽﾄ!$H$9,"　　　□ 診断レポート（コピー可）","")</f>
        <v/>
      </c>
      <c r="R52" s="746"/>
      <c r="S52" s="746"/>
      <c r="T52" s="746"/>
      <c r="U52" s="746"/>
      <c r="V52" s="746"/>
      <c r="W52" s="746"/>
      <c r="X52" s="746"/>
      <c r="Y52" s="746"/>
      <c r="Z52" s="746"/>
      <c r="AA52" s="746"/>
      <c r="AB52" s="746"/>
      <c r="AC52" s="746"/>
      <c r="AD52" s="746"/>
      <c r="AE52" s="746"/>
      <c r="AF52" s="746"/>
      <c r="AG52" s="746"/>
      <c r="AH52" s="746"/>
      <c r="AI52" s="746"/>
      <c r="AJ52" s="746"/>
      <c r="AK52" s="747"/>
    </row>
    <row r="53" spans="1:37" ht="19.5" customHeight="1">
      <c r="A53" s="137" t="s">
        <v>1226</v>
      </c>
      <c r="B53" s="138"/>
      <c r="C53" s="138"/>
      <c r="D53" s="138"/>
      <c r="E53" s="138"/>
      <c r="F53" s="138"/>
      <c r="G53" s="138"/>
      <c r="H53" s="138"/>
      <c r="I53" s="138"/>
      <c r="J53" s="138"/>
      <c r="K53" s="138"/>
      <c r="L53" s="138"/>
      <c r="M53" s="138"/>
      <c r="N53" s="138"/>
      <c r="O53" s="138"/>
      <c r="P53" s="139"/>
      <c r="Q53" s="745"/>
      <c r="R53" s="746"/>
      <c r="S53" s="746"/>
      <c r="T53" s="746"/>
      <c r="U53" s="746"/>
      <c r="V53" s="746"/>
      <c r="W53" s="746"/>
      <c r="X53" s="746"/>
      <c r="Y53" s="746"/>
      <c r="Z53" s="746"/>
      <c r="AA53" s="746"/>
      <c r="AB53" s="746"/>
      <c r="AC53" s="746"/>
      <c r="AD53" s="746"/>
      <c r="AE53" s="746"/>
      <c r="AF53" s="746"/>
      <c r="AG53" s="746"/>
      <c r="AH53" s="746"/>
      <c r="AI53" s="746"/>
      <c r="AJ53" s="746"/>
      <c r="AK53" s="747"/>
    </row>
    <row r="54" spans="1:37" ht="24.75" customHeight="1">
      <c r="A54" s="723" t="str">
        <f>IF(入力シート!$P$91=ﾌﾟﾙﾀﾞｳﾝﾘｽﾄ!$F$24,"（代表者と同じ）",IF(入力シート!$P$91=ﾌﾟﾙﾀﾞｳﾝﾘｽﾄ!$F$25,入力シート!$P$53&amp;"-"&amp;入力シート!$T$53&amp;"-"&amp;入力シート!$X$53,IF(入力シート!$P$94="","",入力シート!$P$94&amp;"-"&amp;入力シート!$T$94&amp;"-"&amp;入力シート!$X$94)))</f>
        <v/>
      </c>
      <c r="B54" s="723"/>
      <c r="C54" s="723"/>
      <c r="D54" s="723"/>
      <c r="E54" s="723"/>
      <c r="F54" s="723"/>
      <c r="G54" s="723"/>
      <c r="H54" s="723"/>
      <c r="I54" s="723"/>
      <c r="J54" s="723"/>
      <c r="K54" s="723"/>
      <c r="L54" s="723"/>
      <c r="M54" s="723"/>
      <c r="N54" s="723"/>
      <c r="O54" s="723"/>
      <c r="P54" s="724"/>
      <c r="Q54" s="727" t="s">
        <v>1281</v>
      </c>
      <c r="R54" s="728"/>
      <c r="S54" s="728"/>
      <c r="T54" s="728"/>
      <c r="U54" s="728"/>
      <c r="V54" s="728"/>
      <c r="W54" s="728"/>
      <c r="X54" s="728"/>
      <c r="Y54" s="728"/>
      <c r="Z54" s="728"/>
      <c r="AA54" s="728"/>
      <c r="AB54" s="728"/>
      <c r="AC54" s="728"/>
      <c r="AD54" s="728"/>
      <c r="AE54" s="728"/>
      <c r="AF54" s="728"/>
      <c r="AG54" s="728"/>
      <c r="AH54" s="728"/>
      <c r="AI54" s="728"/>
      <c r="AJ54" s="728"/>
      <c r="AK54" s="729"/>
    </row>
    <row r="55" spans="1:37" ht="14.25" thickBot="1">
      <c r="A55" s="725"/>
      <c r="B55" s="725"/>
      <c r="C55" s="725"/>
      <c r="D55" s="725"/>
      <c r="E55" s="725"/>
      <c r="F55" s="725"/>
      <c r="G55" s="725"/>
      <c r="H55" s="725"/>
      <c r="I55" s="725"/>
      <c r="J55" s="725"/>
      <c r="K55" s="725"/>
      <c r="L55" s="725"/>
      <c r="M55" s="725"/>
      <c r="N55" s="725"/>
      <c r="O55" s="725"/>
      <c r="P55" s="726"/>
      <c r="Q55" s="730"/>
      <c r="R55" s="731"/>
      <c r="S55" s="731"/>
      <c r="T55" s="731"/>
      <c r="U55" s="731"/>
      <c r="V55" s="731"/>
      <c r="W55" s="731"/>
      <c r="X55" s="731"/>
      <c r="Y55" s="731"/>
      <c r="Z55" s="731"/>
      <c r="AA55" s="731"/>
      <c r="AB55" s="731"/>
      <c r="AC55" s="731"/>
      <c r="AD55" s="731"/>
      <c r="AE55" s="731"/>
      <c r="AF55" s="731"/>
      <c r="AG55" s="731"/>
      <c r="AH55" s="731"/>
      <c r="AI55" s="731"/>
      <c r="AJ55" s="731"/>
      <c r="AK55" s="732"/>
    </row>
    <row r="56" spans="1:37">
      <c r="Q56" s="70"/>
      <c r="R56" s="70"/>
      <c r="S56" s="70"/>
      <c r="T56" s="70"/>
      <c r="U56" s="70"/>
      <c r="V56" s="70"/>
      <c r="W56" s="70"/>
      <c r="X56" s="70"/>
      <c r="Y56" s="70"/>
      <c r="Z56" s="70"/>
      <c r="AA56" s="70"/>
      <c r="AB56" s="70"/>
      <c r="AC56" s="70"/>
      <c r="AD56" s="70"/>
      <c r="AE56" s="70"/>
      <c r="AF56" s="70"/>
      <c r="AG56" s="70"/>
      <c r="AH56" s="70"/>
      <c r="AI56" s="70"/>
    </row>
    <row r="57" spans="1:37">
      <c r="Q57" s="70"/>
      <c r="R57" s="70"/>
      <c r="S57" s="70"/>
      <c r="T57" s="70"/>
      <c r="U57" s="70"/>
      <c r="V57" s="70"/>
      <c r="W57" s="70"/>
      <c r="X57" s="70"/>
      <c r="Y57" s="70"/>
      <c r="Z57" s="70"/>
      <c r="AA57" s="70"/>
      <c r="AB57" s="70"/>
      <c r="AC57" s="70"/>
      <c r="AD57" s="70"/>
      <c r="AE57" s="70"/>
      <c r="AF57" s="70"/>
      <c r="AG57" s="70"/>
      <c r="AH57" s="70"/>
      <c r="AI57" s="70"/>
    </row>
    <row r="58" spans="1:37">
      <c r="Q58" s="70"/>
      <c r="R58" s="70"/>
      <c r="S58" s="70"/>
      <c r="T58" s="70"/>
      <c r="U58" s="70"/>
      <c r="V58" s="70"/>
      <c r="W58" s="70"/>
      <c r="X58" s="70"/>
      <c r="Y58" s="70"/>
      <c r="Z58" s="70"/>
      <c r="AA58" s="70"/>
      <c r="AB58" s="70"/>
      <c r="AC58" s="70"/>
      <c r="AD58" s="70"/>
      <c r="AE58" s="70"/>
      <c r="AF58" s="70"/>
      <c r="AG58" s="70"/>
      <c r="AH58" s="70"/>
      <c r="AI58" s="70"/>
    </row>
    <row r="59" spans="1:37">
      <c r="Q59" s="70"/>
      <c r="R59" s="70"/>
      <c r="S59" s="70"/>
      <c r="T59" s="70"/>
      <c r="U59" s="70"/>
      <c r="V59" s="70"/>
      <c r="W59" s="70"/>
      <c r="X59" s="70"/>
      <c r="Y59" s="70"/>
      <c r="Z59" s="70"/>
      <c r="AA59" s="70"/>
      <c r="AB59" s="70"/>
      <c r="AC59" s="70"/>
      <c r="AD59" s="70"/>
      <c r="AE59" s="70"/>
      <c r="AF59" s="70"/>
      <c r="AG59" s="70"/>
      <c r="AH59" s="70"/>
      <c r="AI59" s="70"/>
    </row>
    <row r="60" spans="1:37">
      <c r="Q60" s="70"/>
      <c r="R60" s="70"/>
      <c r="S60" s="70"/>
      <c r="T60" s="70"/>
      <c r="U60" s="70"/>
      <c r="V60" s="70"/>
      <c r="W60" s="70"/>
      <c r="X60" s="70"/>
      <c r="Y60" s="70"/>
      <c r="Z60" s="70"/>
      <c r="AA60" s="70"/>
      <c r="AB60" s="70"/>
      <c r="AC60" s="70"/>
      <c r="AD60" s="70"/>
      <c r="AE60" s="70"/>
      <c r="AF60" s="70"/>
      <c r="AG60" s="70"/>
      <c r="AH60" s="70"/>
      <c r="AI60" s="70"/>
    </row>
    <row r="61" spans="1:37">
      <c r="Q61" s="70"/>
      <c r="R61" s="70"/>
      <c r="S61" s="70"/>
      <c r="T61" s="70"/>
      <c r="U61" s="70"/>
      <c r="V61" s="70"/>
      <c r="W61" s="70"/>
      <c r="X61" s="70"/>
      <c r="Y61" s="70"/>
      <c r="Z61" s="70"/>
      <c r="AA61" s="70"/>
      <c r="AB61" s="70"/>
      <c r="AC61" s="70"/>
      <c r="AD61" s="70"/>
      <c r="AE61" s="70"/>
      <c r="AF61" s="70"/>
      <c r="AG61" s="70"/>
      <c r="AH61" s="70"/>
      <c r="AI61" s="70"/>
    </row>
    <row r="62" spans="1:37">
      <c r="Q62" s="70"/>
      <c r="R62" s="70"/>
      <c r="S62" s="70"/>
      <c r="T62" s="70"/>
      <c r="U62" s="70"/>
      <c r="V62" s="70"/>
      <c r="W62" s="70"/>
      <c r="X62" s="70"/>
      <c r="Y62" s="70"/>
      <c r="Z62" s="70"/>
      <c r="AA62" s="70"/>
      <c r="AB62" s="70"/>
      <c r="AC62" s="70"/>
      <c r="AD62" s="70"/>
      <c r="AE62" s="70"/>
      <c r="AF62" s="70"/>
      <c r="AG62" s="70"/>
      <c r="AH62" s="70"/>
      <c r="AI62" s="70"/>
    </row>
    <row r="63" spans="1:37">
      <c r="Q63" s="70"/>
      <c r="R63" s="70"/>
      <c r="S63" s="70"/>
      <c r="T63" s="70"/>
      <c r="U63" s="70"/>
      <c r="V63" s="70"/>
      <c r="W63" s="70"/>
      <c r="X63" s="70"/>
      <c r="Y63" s="70"/>
      <c r="Z63" s="70"/>
      <c r="AA63" s="70"/>
      <c r="AB63" s="70"/>
      <c r="AC63" s="70"/>
      <c r="AD63" s="70"/>
      <c r="AE63" s="70"/>
      <c r="AF63" s="70"/>
      <c r="AG63" s="70"/>
      <c r="AH63" s="70"/>
      <c r="AI63" s="70"/>
    </row>
  </sheetData>
  <sheetProtection password="EAD7" sheet="1" objects="1" scenarios="1"/>
  <mergeCells count="24">
    <mergeCell ref="A54:P55"/>
    <mergeCell ref="Q54:AK55"/>
    <mergeCell ref="A42:P43"/>
    <mergeCell ref="A44:P45"/>
    <mergeCell ref="A46:P46"/>
    <mergeCell ref="Q42:AK43"/>
    <mergeCell ref="Q44:AK45"/>
    <mergeCell ref="Q46:AK47"/>
    <mergeCell ref="Q48:AK49"/>
    <mergeCell ref="Q50:AK51"/>
    <mergeCell ref="A47:P48"/>
    <mergeCell ref="A50:P52"/>
    <mergeCell ref="Q52:AK53"/>
    <mergeCell ref="A1:H1"/>
    <mergeCell ref="D13:E34"/>
    <mergeCell ref="B22:C34"/>
    <mergeCell ref="AE8:AF34"/>
    <mergeCell ref="A40:P40"/>
    <mergeCell ref="A41:P41"/>
    <mergeCell ref="Q40:AK41"/>
    <mergeCell ref="E36:AG38"/>
    <mergeCell ref="T7:U30"/>
    <mergeCell ref="Q8:R34"/>
    <mergeCell ref="B4:E8"/>
  </mergeCells>
  <phoneticPr fontId="7"/>
  <pageMargins left="0.39370078740157483" right="0.31496062992125984" top="0.74803149606299213" bottom="0.74803149606299213" header="0.31496062992125984" footer="0.31496062992125984"/>
  <pageSetup paperSize="9" scale="88" orientation="portrait" r:id="rId1"/>
  <drawing r:id="rId2"/>
  <legacyDrawing r:id="rId3"/>
  <oleObjects>
    <mc:AlternateContent xmlns:mc="http://schemas.openxmlformats.org/markup-compatibility/2006">
      <mc:Choice Requires="x14">
        <oleObject progId="Excel.Sheet.12" shapeId="11266" r:id="rId4">
          <objectPr defaultSize="0" autoPict="0" r:id="rId5">
            <anchor moveWithCells="1">
              <from>
                <xdr:col>20</xdr:col>
                <xdr:colOff>28575</xdr:colOff>
                <xdr:row>0</xdr:row>
                <xdr:rowOff>76200</xdr:rowOff>
              </from>
              <to>
                <xdr:col>35</xdr:col>
                <xdr:colOff>190500</xdr:colOff>
                <xdr:row>4</xdr:row>
                <xdr:rowOff>133350</xdr:rowOff>
              </to>
            </anchor>
          </objectPr>
        </oleObject>
      </mc:Choice>
      <mc:Fallback>
        <oleObject progId="Excel.Sheet.12" shapeId="11266" r:id="rId4"/>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tabColor rgb="FFFFFF00"/>
    <pageSetUpPr fitToPage="1"/>
  </sheetPr>
  <dimension ref="A1:CK120"/>
  <sheetViews>
    <sheetView showGridLines="0" view="pageBreakPreview" zoomScaleNormal="100" zoomScaleSheetLayoutView="100" workbookViewId="0">
      <selection activeCell="BF100" sqref="BF100"/>
    </sheetView>
  </sheetViews>
  <sheetFormatPr defaultRowHeight="13.5"/>
  <cols>
    <col min="1" max="1" width="3.25" style="3" customWidth="1"/>
    <col min="2" max="27" width="3" style="3" customWidth="1"/>
    <col min="28" max="28" width="14.75" style="3" customWidth="1"/>
    <col min="29" max="114" width="3" style="3" customWidth="1"/>
    <col min="115" max="16384" width="9" style="3"/>
  </cols>
  <sheetData>
    <row r="1" spans="2:68">
      <c r="BL1" s="117">
        <v>0</v>
      </c>
    </row>
    <row r="2" spans="2:68">
      <c r="B2" s="248" t="s">
        <v>83</v>
      </c>
      <c r="C2" s="248"/>
      <c r="D2" s="248"/>
      <c r="E2" s="248"/>
      <c r="F2" s="248"/>
      <c r="G2" s="248"/>
      <c r="H2" s="248"/>
      <c r="I2" s="248"/>
      <c r="J2" s="248"/>
      <c r="K2" s="248"/>
      <c r="L2" s="248"/>
      <c r="M2" s="248"/>
      <c r="P2" s="252"/>
      <c r="Q2" s="253"/>
      <c r="R2" s="253"/>
      <c r="S2" s="253"/>
      <c r="T2" s="254"/>
      <c r="U2" s="3" t="s">
        <v>102</v>
      </c>
    </row>
    <row r="3" spans="2:68">
      <c r="B3" s="248"/>
      <c r="C3" s="248"/>
      <c r="D3" s="248"/>
      <c r="E3" s="248"/>
      <c r="F3" s="248"/>
      <c r="G3" s="248"/>
      <c r="H3" s="248"/>
      <c r="I3" s="248"/>
      <c r="J3" s="248"/>
      <c r="K3" s="248"/>
      <c r="L3" s="248"/>
      <c r="M3" s="248"/>
      <c r="P3" s="255"/>
      <c r="Q3" s="256"/>
      <c r="R3" s="256"/>
      <c r="S3" s="256"/>
      <c r="T3" s="257"/>
      <c r="U3" s="3" t="s">
        <v>101</v>
      </c>
    </row>
    <row r="4" spans="2:68">
      <c r="B4" s="248"/>
      <c r="C4" s="248"/>
      <c r="D4" s="248"/>
      <c r="E4" s="248"/>
      <c r="F4" s="248"/>
      <c r="G4" s="248"/>
      <c r="H4" s="248"/>
      <c r="I4" s="248"/>
      <c r="J4" s="248"/>
      <c r="K4" s="248"/>
      <c r="L4" s="248"/>
      <c r="M4" s="248"/>
      <c r="P4" s="258"/>
      <c r="Q4" s="259"/>
      <c r="R4" s="259"/>
      <c r="S4" s="259"/>
      <c r="T4" s="260"/>
      <c r="U4" s="3" t="s">
        <v>105</v>
      </c>
      <c r="AI4" s="4"/>
      <c r="AJ4" s="4"/>
      <c r="AK4" s="4"/>
      <c r="AL4" s="4"/>
    </row>
    <row r="5" spans="2:68" ht="21" customHeight="1"/>
    <row r="6" spans="2:68" s="5" customFormat="1" ht="20.25" customHeight="1">
      <c r="B6" s="759" t="s">
        <v>84</v>
      </c>
      <c r="C6" s="760"/>
      <c r="D6" s="760"/>
      <c r="E6" s="760"/>
      <c r="F6" s="760"/>
      <c r="G6" s="761"/>
      <c r="H6" s="759" t="s">
        <v>1327</v>
      </c>
      <c r="I6" s="760"/>
      <c r="J6" s="760"/>
      <c r="K6" s="760"/>
      <c r="L6" s="760"/>
      <c r="M6" s="761"/>
      <c r="N6" s="762">
        <v>5</v>
      </c>
      <c r="O6" s="763"/>
      <c r="P6" s="118" t="s">
        <v>2</v>
      </c>
      <c r="Q6" s="762">
        <v>31</v>
      </c>
      <c r="R6" s="763"/>
      <c r="S6" s="119" t="s">
        <v>3</v>
      </c>
      <c r="T6" s="6" t="s">
        <v>1204</v>
      </c>
    </row>
    <row r="7" spans="2:68" s="5" customFormat="1" ht="4.5" customHeight="1"/>
    <row r="8" spans="2:68" ht="21" customHeight="1">
      <c r="B8" s="759" t="s">
        <v>1263</v>
      </c>
      <c r="C8" s="760"/>
      <c r="D8" s="760"/>
      <c r="E8" s="760"/>
      <c r="F8" s="760"/>
      <c r="G8" s="761"/>
      <c r="H8" s="777" t="s">
        <v>1339</v>
      </c>
      <c r="I8" s="778"/>
      <c r="J8" s="778"/>
      <c r="K8" s="778"/>
      <c r="L8" s="778"/>
      <c r="M8" s="778"/>
      <c r="N8" s="778"/>
      <c r="O8" s="778"/>
      <c r="P8" s="778"/>
      <c r="Q8" s="778"/>
      <c r="R8" s="778"/>
      <c r="S8" s="778"/>
      <c r="T8" s="778"/>
      <c r="U8" s="778"/>
      <c r="V8" s="778"/>
      <c r="W8" s="778"/>
      <c r="X8" s="778"/>
      <c r="Y8" s="778"/>
      <c r="Z8" s="778"/>
      <c r="AA8" s="778"/>
      <c r="AB8" s="779"/>
      <c r="AC8" s="6" t="s">
        <v>1204</v>
      </c>
      <c r="AN8" s="758" t="str">
        <f>IF($H$8="1.管理計画認定マンション向け商品（10年満期時年平均利率：0.408％）","「1.管理計画認定マンション向け商品（10年満期時年平均利率：0.408％）」を選択された場合、　地方公共団体が発行した「認定通知書」の写しも提出いただく必要があります。","")</f>
        <v/>
      </c>
      <c r="AO8" s="758"/>
      <c r="AP8" s="758"/>
      <c r="AQ8" s="758"/>
      <c r="AR8" s="758"/>
      <c r="AS8" s="758"/>
      <c r="AT8" s="758"/>
      <c r="AU8" s="758"/>
      <c r="AV8" s="758"/>
      <c r="AW8" s="758"/>
      <c r="AX8" s="758"/>
      <c r="AY8" s="758"/>
      <c r="AZ8" s="758"/>
      <c r="BA8" s="758"/>
      <c r="BB8" s="758"/>
      <c r="BC8" s="758"/>
      <c r="BD8" s="758"/>
      <c r="BE8" s="758"/>
      <c r="BF8" s="758"/>
      <c r="BG8" s="758"/>
      <c r="BH8" s="758"/>
      <c r="BI8" s="758"/>
      <c r="BJ8" s="758"/>
      <c r="BK8" s="758"/>
      <c r="BL8" s="758"/>
      <c r="BM8" s="758"/>
      <c r="BN8" s="758"/>
      <c r="BO8" s="758"/>
      <c r="BP8" s="758"/>
    </row>
    <row r="9" spans="2:68" ht="21" customHeight="1">
      <c r="B9" s="759" t="str">
        <f>IF(OR($H$8=ﾌﾟﾙﾀﾞｳﾝﾘｽﾄ!$H$7, $H$8=ﾌﾟﾙﾀﾞｳﾝﾘｽﾄ!$H$8, $H$8=ﾌﾟﾙﾀﾞｳﾝﾘｽﾄ!$H$9), "認定等年月日", "入力不要")</f>
        <v>認定等年月日</v>
      </c>
      <c r="C9" s="760"/>
      <c r="D9" s="760"/>
      <c r="E9" s="760"/>
      <c r="F9" s="760"/>
      <c r="G9" s="761"/>
      <c r="H9" s="759" t="s">
        <v>1293</v>
      </c>
      <c r="I9" s="760"/>
      <c r="J9" s="761"/>
      <c r="K9" s="762">
        <v>2023</v>
      </c>
      <c r="L9" s="763"/>
      <c r="M9" s="120" t="s">
        <v>42</v>
      </c>
      <c r="N9" s="762">
        <v>4</v>
      </c>
      <c r="O9" s="763"/>
      <c r="P9" s="118" t="s">
        <v>2</v>
      </c>
      <c r="Q9" s="762">
        <v>30</v>
      </c>
      <c r="R9" s="763"/>
      <c r="S9" s="119" t="s">
        <v>3</v>
      </c>
      <c r="T9" s="6" t="s">
        <v>1283</v>
      </c>
      <c r="U9" s="121"/>
      <c r="V9" s="121"/>
      <c r="W9" s="121"/>
      <c r="X9" s="121"/>
      <c r="Y9" s="121"/>
      <c r="Z9" s="121"/>
      <c r="AA9" s="121"/>
      <c r="AB9" s="121"/>
      <c r="AC9" s="121"/>
      <c r="AD9" s="121"/>
      <c r="AE9" s="121"/>
      <c r="AF9" s="121"/>
      <c r="AG9" s="121"/>
      <c r="AH9" s="121"/>
      <c r="AI9" s="121"/>
      <c r="AJ9" s="121"/>
      <c r="AK9" s="121"/>
      <c r="AL9" s="6"/>
      <c r="AN9" s="758"/>
      <c r="AO9" s="758"/>
      <c r="AP9" s="758"/>
      <c r="AQ9" s="758"/>
      <c r="AR9" s="758"/>
      <c r="AS9" s="758"/>
      <c r="AT9" s="758"/>
      <c r="AU9" s="758"/>
      <c r="AV9" s="758"/>
      <c r="AW9" s="758"/>
      <c r="AX9" s="758"/>
      <c r="AY9" s="758"/>
      <c r="AZ9" s="758"/>
      <c r="BA9" s="758"/>
      <c r="BB9" s="758"/>
      <c r="BC9" s="758"/>
      <c r="BD9" s="758"/>
      <c r="BE9" s="758"/>
      <c r="BF9" s="758"/>
      <c r="BG9" s="758"/>
      <c r="BH9" s="758"/>
      <c r="BI9" s="758"/>
      <c r="BJ9" s="758"/>
      <c r="BK9" s="758"/>
      <c r="BL9" s="758"/>
      <c r="BM9" s="758"/>
      <c r="BN9" s="758"/>
      <c r="BO9" s="758"/>
      <c r="BP9" s="758"/>
    </row>
    <row r="10" spans="2:68" ht="6" customHeight="1">
      <c r="AN10" s="758"/>
      <c r="AO10" s="758"/>
      <c r="AP10" s="758"/>
      <c r="AQ10" s="758"/>
      <c r="AR10" s="758"/>
      <c r="AS10" s="758"/>
      <c r="AT10" s="758"/>
      <c r="AU10" s="758"/>
      <c r="AV10" s="758"/>
      <c r="AW10" s="758"/>
      <c r="AX10" s="758"/>
      <c r="AY10" s="758"/>
      <c r="AZ10" s="758"/>
      <c r="BA10" s="758"/>
      <c r="BB10" s="758"/>
      <c r="BC10" s="758"/>
      <c r="BD10" s="758"/>
      <c r="BE10" s="758"/>
      <c r="BF10" s="758"/>
      <c r="BG10" s="758"/>
      <c r="BH10" s="758"/>
      <c r="BI10" s="758"/>
      <c r="BJ10" s="758"/>
      <c r="BK10" s="758"/>
      <c r="BL10" s="758"/>
      <c r="BM10" s="758"/>
      <c r="BN10" s="758"/>
      <c r="BO10" s="758"/>
      <c r="BP10" s="758"/>
    </row>
    <row r="11" spans="2:68" s="5" customFormat="1" ht="20.25" customHeight="1">
      <c r="B11" s="759" t="s">
        <v>12</v>
      </c>
      <c r="C11" s="760"/>
      <c r="D11" s="760"/>
      <c r="E11" s="760"/>
      <c r="F11" s="760"/>
      <c r="G11" s="761"/>
      <c r="H11" s="764">
        <v>333333</v>
      </c>
      <c r="I11" s="765"/>
      <c r="J11" s="765"/>
      <c r="K11" s="765"/>
      <c r="L11" s="765"/>
      <c r="M11" s="766"/>
      <c r="N11" s="7" t="s">
        <v>1323</v>
      </c>
    </row>
    <row r="12" spans="2:68" s="5" customFormat="1" ht="4.5" customHeight="1"/>
    <row r="13" spans="2:68" s="5" customFormat="1" ht="20.25" customHeight="1">
      <c r="B13" s="767" t="s">
        <v>85</v>
      </c>
      <c r="C13" s="166"/>
      <c r="D13" s="166"/>
      <c r="E13" s="166"/>
      <c r="F13" s="166"/>
      <c r="G13" s="166"/>
      <c r="H13" s="166"/>
      <c r="I13" s="166"/>
      <c r="J13" s="167"/>
      <c r="K13" s="768" t="s">
        <v>86</v>
      </c>
      <c r="L13" s="769"/>
      <c r="M13" s="770"/>
      <c r="N13" s="771" t="s">
        <v>1287</v>
      </c>
      <c r="O13" s="772"/>
      <c r="P13" s="772"/>
      <c r="Q13" s="772"/>
      <c r="R13" s="772"/>
      <c r="S13" s="772"/>
      <c r="T13" s="772"/>
      <c r="U13" s="772"/>
      <c r="V13" s="772"/>
      <c r="W13" s="772"/>
      <c r="X13" s="772"/>
      <c r="Y13" s="772"/>
      <c r="Z13" s="772"/>
      <c r="AA13" s="772"/>
      <c r="AB13" s="772"/>
      <c r="AC13" s="772"/>
      <c r="AD13" s="772"/>
      <c r="AE13" s="772"/>
      <c r="AF13" s="772"/>
      <c r="AG13" s="772"/>
      <c r="AH13" s="772"/>
      <c r="AI13" s="772"/>
      <c r="AJ13" s="772"/>
      <c r="AK13" s="772"/>
      <c r="AL13" s="773"/>
      <c r="AM13" s="7" t="s">
        <v>1205</v>
      </c>
    </row>
    <row r="14" spans="2:68" s="5" customFormat="1" ht="20.25" customHeight="1">
      <c r="B14" s="172"/>
      <c r="C14" s="173"/>
      <c r="D14" s="173"/>
      <c r="E14" s="173"/>
      <c r="F14" s="173"/>
      <c r="G14" s="173"/>
      <c r="H14" s="173"/>
      <c r="I14" s="173"/>
      <c r="J14" s="174"/>
      <c r="K14" s="172" t="s">
        <v>87</v>
      </c>
      <c r="L14" s="173"/>
      <c r="M14" s="174"/>
      <c r="N14" s="774" t="s">
        <v>1312</v>
      </c>
      <c r="O14" s="775"/>
      <c r="P14" s="775"/>
      <c r="Q14" s="775"/>
      <c r="R14" s="775"/>
      <c r="S14" s="775"/>
      <c r="T14" s="775"/>
      <c r="U14" s="775"/>
      <c r="V14" s="775"/>
      <c r="W14" s="775"/>
      <c r="X14" s="775"/>
      <c r="Y14" s="775"/>
      <c r="Z14" s="775"/>
      <c r="AA14" s="775"/>
      <c r="AB14" s="775"/>
      <c r="AC14" s="775"/>
      <c r="AD14" s="775"/>
      <c r="AE14" s="775"/>
      <c r="AF14" s="775"/>
      <c r="AG14" s="775"/>
      <c r="AH14" s="775"/>
      <c r="AI14" s="775"/>
      <c r="AJ14" s="775"/>
      <c r="AK14" s="775"/>
      <c r="AL14" s="776"/>
      <c r="AM14" s="7" t="s">
        <v>1206</v>
      </c>
    </row>
    <row r="15" spans="2:68" s="5" customFormat="1" ht="4.5" customHeight="1"/>
    <row r="16" spans="2:68" s="5" customFormat="1" ht="20.25" customHeight="1">
      <c r="B16" s="759" t="s">
        <v>13</v>
      </c>
      <c r="C16" s="760"/>
      <c r="D16" s="760"/>
      <c r="E16" s="760"/>
      <c r="F16" s="760"/>
      <c r="G16" s="760"/>
      <c r="H16" s="760"/>
      <c r="I16" s="760"/>
      <c r="J16" s="761"/>
      <c r="K16" s="790" t="s">
        <v>1310</v>
      </c>
      <c r="L16" s="791"/>
      <c r="M16" s="791"/>
      <c r="N16" s="792"/>
      <c r="O16" s="6" t="s">
        <v>1204</v>
      </c>
    </row>
    <row r="17" spans="2:47" s="5" customFormat="1" ht="5.25" customHeight="1"/>
    <row r="18" spans="2:47" s="5" customFormat="1" ht="20.25" customHeight="1">
      <c r="B18" s="165" t="s">
        <v>1196</v>
      </c>
      <c r="C18" s="166"/>
      <c r="D18" s="166"/>
      <c r="E18" s="166"/>
      <c r="F18" s="166"/>
      <c r="G18" s="166"/>
      <c r="H18" s="166"/>
      <c r="I18" s="166"/>
      <c r="J18" s="167"/>
      <c r="K18" s="767" t="s">
        <v>88</v>
      </c>
      <c r="L18" s="166"/>
      <c r="M18" s="166"/>
      <c r="N18" s="166"/>
      <c r="O18" s="167"/>
      <c r="P18" s="793">
        <v>112</v>
      </c>
      <c r="Q18" s="794"/>
      <c r="R18" s="8" t="s">
        <v>14</v>
      </c>
      <c r="S18" s="795">
        <v>8570</v>
      </c>
      <c r="T18" s="796"/>
      <c r="U18" s="797"/>
    </row>
    <row r="19" spans="2:47" s="5" customFormat="1" ht="20.25" customHeight="1">
      <c r="B19" s="171"/>
      <c r="C19" s="169"/>
      <c r="D19" s="169"/>
      <c r="E19" s="169"/>
      <c r="F19" s="169"/>
      <c r="G19" s="169"/>
      <c r="H19" s="169"/>
      <c r="I19" s="169"/>
      <c r="J19" s="170"/>
      <c r="K19" s="767" t="s">
        <v>89</v>
      </c>
      <c r="L19" s="166"/>
      <c r="M19" s="166"/>
      <c r="N19" s="166"/>
      <c r="O19" s="167"/>
      <c r="P19" s="768" t="s">
        <v>86</v>
      </c>
      <c r="Q19" s="769"/>
      <c r="R19" s="769"/>
      <c r="S19" s="770"/>
      <c r="T19" s="789" t="str">
        <f>IF(P18="","",VLOOKUP(TEXT(P18,"000"),郵便番号!$A$1:$C$948,3,0))</f>
        <v>ﾄｳｷｮｳﾄ</v>
      </c>
      <c r="U19" s="771"/>
      <c r="V19" s="771"/>
      <c r="W19" s="771"/>
      <c r="X19" s="771"/>
      <c r="Y19" s="798"/>
      <c r="Z19" s="267" t="s">
        <v>1220</v>
      </c>
      <c r="AA19" s="268"/>
      <c r="AB19" s="268"/>
      <c r="AC19" s="268"/>
      <c r="AD19" s="268"/>
      <c r="AE19" s="268"/>
      <c r="AF19" s="268"/>
      <c r="AG19" s="268"/>
      <c r="AH19" s="268"/>
      <c r="AI19" s="268"/>
      <c r="AJ19" s="268"/>
      <c r="AK19" s="268"/>
      <c r="AL19" s="268"/>
      <c r="AM19" s="268"/>
      <c r="AN19" s="268"/>
      <c r="AO19" s="268"/>
      <c r="AP19" s="268"/>
      <c r="AQ19" s="268"/>
      <c r="AR19" s="268"/>
      <c r="AS19" s="268"/>
      <c r="AT19" s="268"/>
      <c r="AU19" s="268"/>
    </row>
    <row r="20" spans="2:47" s="5" customFormat="1" ht="20.25" customHeight="1">
      <c r="B20" s="171"/>
      <c r="C20" s="169"/>
      <c r="D20" s="169"/>
      <c r="E20" s="169"/>
      <c r="F20" s="169"/>
      <c r="G20" s="169"/>
      <c r="H20" s="169"/>
      <c r="I20" s="169"/>
      <c r="J20" s="170"/>
      <c r="K20" s="172"/>
      <c r="L20" s="173"/>
      <c r="M20" s="173"/>
      <c r="N20" s="173"/>
      <c r="O20" s="174"/>
      <c r="P20" s="780" t="s">
        <v>96</v>
      </c>
      <c r="Q20" s="781"/>
      <c r="R20" s="782"/>
      <c r="S20" s="783"/>
      <c r="T20" s="784" t="str">
        <f>IF(P18="","",VLOOKUP(TEXT(P18,"000"),郵便番号!$A$1:$C$948,2,0))</f>
        <v>東京都</v>
      </c>
      <c r="U20" s="785"/>
      <c r="V20" s="785"/>
      <c r="W20" s="785"/>
      <c r="X20" s="785"/>
      <c r="Y20" s="786"/>
      <c r="Z20" s="267"/>
      <c r="AA20" s="268"/>
      <c r="AB20" s="268"/>
      <c r="AC20" s="268"/>
      <c r="AD20" s="268"/>
      <c r="AE20" s="268"/>
      <c r="AF20" s="268"/>
      <c r="AG20" s="268"/>
      <c r="AH20" s="268"/>
      <c r="AI20" s="268"/>
      <c r="AJ20" s="268"/>
      <c r="AK20" s="268"/>
      <c r="AL20" s="268"/>
      <c r="AM20" s="268"/>
      <c r="AN20" s="268"/>
      <c r="AO20" s="268"/>
      <c r="AP20" s="268"/>
      <c r="AQ20" s="268"/>
      <c r="AR20" s="268"/>
      <c r="AS20" s="268"/>
      <c r="AT20" s="268"/>
      <c r="AU20" s="268"/>
    </row>
    <row r="21" spans="2:47" s="5" customFormat="1" ht="20.25" customHeight="1">
      <c r="B21" s="171"/>
      <c r="C21" s="169"/>
      <c r="D21" s="169"/>
      <c r="E21" s="169"/>
      <c r="F21" s="169"/>
      <c r="G21" s="169"/>
      <c r="H21" s="169"/>
      <c r="I21" s="169"/>
      <c r="J21" s="170"/>
      <c r="K21" s="767" t="s">
        <v>90</v>
      </c>
      <c r="L21" s="787"/>
      <c r="M21" s="166"/>
      <c r="N21" s="166"/>
      <c r="O21" s="167"/>
      <c r="P21" s="768" t="s">
        <v>86</v>
      </c>
      <c r="Q21" s="769"/>
      <c r="R21" s="769"/>
      <c r="S21" s="770"/>
      <c r="T21" s="789" t="s">
        <v>1166</v>
      </c>
      <c r="U21" s="772"/>
      <c r="V21" s="772"/>
      <c r="W21" s="772"/>
      <c r="X21" s="772"/>
      <c r="Y21" s="773"/>
    </row>
    <row r="22" spans="2:47" s="5" customFormat="1" ht="20.25" customHeight="1">
      <c r="B22" s="171"/>
      <c r="C22" s="169"/>
      <c r="D22" s="169"/>
      <c r="E22" s="169"/>
      <c r="F22" s="169"/>
      <c r="G22" s="169"/>
      <c r="H22" s="169"/>
      <c r="I22" s="169"/>
      <c r="J22" s="170"/>
      <c r="K22" s="172"/>
      <c r="L22" s="788"/>
      <c r="M22" s="173"/>
      <c r="N22" s="173"/>
      <c r="O22" s="174"/>
      <c r="P22" s="780" t="s">
        <v>96</v>
      </c>
      <c r="Q22" s="782"/>
      <c r="R22" s="782"/>
      <c r="S22" s="783"/>
      <c r="T22" s="784" t="s">
        <v>1230</v>
      </c>
      <c r="U22" s="785"/>
      <c r="V22" s="785"/>
      <c r="W22" s="785"/>
      <c r="X22" s="785"/>
      <c r="Y22" s="786"/>
      <c r="Z22" s="6"/>
    </row>
    <row r="23" spans="2:47" s="5" customFormat="1" ht="20.25" customHeight="1">
      <c r="B23" s="171"/>
      <c r="C23" s="169"/>
      <c r="D23" s="169"/>
      <c r="E23" s="169"/>
      <c r="F23" s="169"/>
      <c r="G23" s="169"/>
      <c r="H23" s="169"/>
      <c r="I23" s="169"/>
      <c r="J23" s="170"/>
      <c r="K23" s="767" t="s">
        <v>91</v>
      </c>
      <c r="L23" s="787"/>
      <c r="M23" s="166"/>
      <c r="N23" s="166"/>
      <c r="O23" s="167"/>
      <c r="P23" s="799" t="s">
        <v>86</v>
      </c>
      <c r="Q23" s="800"/>
      <c r="R23" s="800"/>
      <c r="S23" s="801"/>
      <c r="T23" s="789" t="s">
        <v>1167</v>
      </c>
      <c r="U23" s="772"/>
      <c r="V23" s="772"/>
      <c r="W23" s="772"/>
      <c r="X23" s="802"/>
      <c r="Y23" s="772"/>
      <c r="Z23" s="772"/>
      <c r="AA23" s="772"/>
      <c r="AB23" s="772"/>
      <c r="AC23" s="772"/>
      <c r="AD23" s="772"/>
      <c r="AE23" s="772"/>
      <c r="AF23" s="772"/>
      <c r="AG23" s="772"/>
      <c r="AH23" s="772"/>
      <c r="AI23" s="772"/>
      <c r="AJ23" s="772"/>
      <c r="AK23" s="772"/>
      <c r="AL23" s="772"/>
      <c r="AM23" s="772"/>
      <c r="AN23" s="772"/>
      <c r="AO23" s="772"/>
      <c r="AP23" s="773"/>
      <c r="AQ23" s="7"/>
    </row>
    <row r="24" spans="2:47" s="5" customFormat="1" ht="20.25" customHeight="1">
      <c r="B24" s="172"/>
      <c r="C24" s="173"/>
      <c r="D24" s="173"/>
      <c r="E24" s="173"/>
      <c r="F24" s="173"/>
      <c r="G24" s="173"/>
      <c r="H24" s="173"/>
      <c r="I24" s="173"/>
      <c r="J24" s="174"/>
      <c r="K24" s="172"/>
      <c r="L24" s="173"/>
      <c r="M24" s="173"/>
      <c r="N24" s="173"/>
      <c r="O24" s="174"/>
      <c r="P24" s="172" t="s">
        <v>96</v>
      </c>
      <c r="Q24" s="173"/>
      <c r="R24" s="173"/>
      <c r="S24" s="174"/>
      <c r="T24" s="784" t="s">
        <v>1158</v>
      </c>
      <c r="U24" s="803"/>
      <c r="V24" s="803"/>
      <c r="W24" s="803"/>
      <c r="X24" s="803"/>
      <c r="Y24" s="803"/>
      <c r="Z24" s="803"/>
      <c r="AA24" s="803"/>
      <c r="AB24" s="803"/>
      <c r="AC24" s="803"/>
      <c r="AD24" s="803"/>
      <c r="AE24" s="803"/>
      <c r="AF24" s="803"/>
      <c r="AG24" s="803"/>
      <c r="AH24" s="803"/>
      <c r="AI24" s="803"/>
      <c r="AJ24" s="803"/>
      <c r="AK24" s="803"/>
      <c r="AL24" s="803"/>
      <c r="AM24" s="803"/>
      <c r="AN24" s="803"/>
      <c r="AO24" s="803"/>
      <c r="AP24" s="804"/>
      <c r="AQ24" s="7" t="s">
        <v>1207</v>
      </c>
    </row>
    <row r="25" spans="2:47" s="5" customFormat="1" ht="3.75" customHeight="1"/>
    <row r="26" spans="2:47" s="5" customFormat="1" ht="20.25" customHeight="1">
      <c r="B26" s="767" t="s">
        <v>25</v>
      </c>
      <c r="C26" s="166"/>
      <c r="D26" s="166"/>
      <c r="E26" s="166"/>
      <c r="F26" s="166"/>
      <c r="G26" s="166"/>
      <c r="H26" s="166"/>
      <c r="I26" s="166"/>
      <c r="J26" s="167"/>
      <c r="K26" s="768" t="s">
        <v>86</v>
      </c>
      <c r="L26" s="769"/>
      <c r="M26" s="770"/>
      <c r="N26" s="789" t="s">
        <v>1286</v>
      </c>
      <c r="O26" s="772"/>
      <c r="P26" s="802"/>
      <c r="Q26" s="772"/>
      <c r="R26" s="772"/>
      <c r="S26" s="772"/>
      <c r="T26" s="772"/>
      <c r="U26" s="772"/>
      <c r="V26" s="772"/>
      <c r="W26" s="773"/>
      <c r="X26" s="23" t="s">
        <v>1188</v>
      </c>
      <c r="Y26" s="7"/>
      <c r="Z26" s="7"/>
      <c r="AA26" s="7"/>
      <c r="AB26" s="7"/>
      <c r="AC26" s="7"/>
      <c r="AD26" s="7"/>
      <c r="AE26" s="7"/>
      <c r="AF26" s="7"/>
      <c r="AG26" s="7"/>
      <c r="AH26" s="7"/>
      <c r="AI26" s="7"/>
      <c r="AJ26" s="7"/>
      <c r="AK26" s="7"/>
      <c r="AL26" s="7"/>
      <c r="AM26" s="7"/>
      <c r="AN26" s="7"/>
      <c r="AO26" s="7"/>
      <c r="AP26" s="7"/>
    </row>
    <row r="27" spans="2:47" s="5" customFormat="1" ht="20.25" customHeight="1">
      <c r="B27" s="172"/>
      <c r="C27" s="173"/>
      <c r="D27" s="173"/>
      <c r="E27" s="173"/>
      <c r="F27" s="173"/>
      <c r="G27" s="173"/>
      <c r="H27" s="173"/>
      <c r="I27" s="173"/>
      <c r="J27" s="174"/>
      <c r="K27" s="172" t="s">
        <v>87</v>
      </c>
      <c r="L27" s="173"/>
      <c r="M27" s="174"/>
      <c r="N27" s="784" t="s">
        <v>1316</v>
      </c>
      <c r="O27" s="803"/>
      <c r="P27" s="805"/>
      <c r="Q27" s="803"/>
      <c r="R27" s="803"/>
      <c r="S27" s="803"/>
      <c r="T27" s="803"/>
      <c r="U27" s="803"/>
      <c r="V27" s="803"/>
      <c r="W27" s="804"/>
      <c r="X27" s="23" t="s">
        <v>1214</v>
      </c>
      <c r="Y27" s="7"/>
      <c r="Z27" s="7"/>
      <c r="AA27" s="7"/>
      <c r="AB27" s="7"/>
      <c r="AC27" s="7"/>
      <c r="AD27" s="7"/>
      <c r="AE27" s="7"/>
      <c r="AF27" s="7"/>
      <c r="AG27" s="7"/>
      <c r="AH27" s="7"/>
      <c r="AI27" s="7"/>
      <c r="AJ27" s="7"/>
      <c r="AK27" s="7"/>
      <c r="AL27" s="7"/>
      <c r="AM27" s="7"/>
      <c r="AN27" s="7"/>
      <c r="AO27" s="7"/>
      <c r="AP27" s="7"/>
    </row>
    <row r="28" spans="2:47" s="5" customFormat="1" ht="4.5" customHeight="1">
      <c r="P28" s="9"/>
      <c r="AH28" s="9"/>
      <c r="AI28" s="9"/>
      <c r="AJ28" s="9"/>
      <c r="AK28" s="9"/>
      <c r="AL28" s="9"/>
      <c r="AM28" s="9"/>
    </row>
    <row r="29" spans="2:47" s="5" customFormat="1" ht="20.25" customHeight="1">
      <c r="B29" s="759" t="s">
        <v>93</v>
      </c>
      <c r="C29" s="760"/>
      <c r="D29" s="760"/>
      <c r="E29" s="760"/>
      <c r="F29" s="760"/>
      <c r="G29" s="760"/>
      <c r="H29" s="760"/>
      <c r="I29" s="760"/>
      <c r="J29" s="761"/>
      <c r="K29" s="762">
        <v>1</v>
      </c>
      <c r="L29" s="809"/>
      <c r="M29" s="810"/>
      <c r="N29" s="763"/>
      <c r="O29" s="5" t="s">
        <v>26</v>
      </c>
      <c r="Q29" s="6" t="s">
        <v>1204</v>
      </c>
      <c r="AH29" s="9"/>
      <c r="AI29" s="9"/>
      <c r="AJ29" s="9"/>
      <c r="AK29" s="9"/>
      <c r="AL29" s="9"/>
      <c r="AM29" s="9"/>
    </row>
    <row r="30" spans="2:47" s="5" customFormat="1" ht="20.25" customHeight="1">
      <c r="B30" s="759" t="s">
        <v>94</v>
      </c>
      <c r="C30" s="760"/>
      <c r="D30" s="760"/>
      <c r="E30" s="760"/>
      <c r="F30" s="760"/>
      <c r="G30" s="760"/>
      <c r="H30" s="760"/>
      <c r="I30" s="760"/>
      <c r="J30" s="761"/>
      <c r="K30" s="759" t="s">
        <v>29</v>
      </c>
      <c r="L30" s="761"/>
      <c r="M30" s="762">
        <v>7</v>
      </c>
      <c r="N30" s="763"/>
      <c r="O30" s="5" t="s">
        <v>30</v>
      </c>
      <c r="Q30" s="6" t="s">
        <v>1204</v>
      </c>
      <c r="AH30" s="9"/>
      <c r="AI30" s="9"/>
      <c r="AJ30" s="9"/>
      <c r="AK30" s="9"/>
      <c r="AL30" s="9"/>
      <c r="AM30" s="9"/>
    </row>
    <row r="31" spans="2:47" s="5" customFormat="1" ht="3" customHeight="1">
      <c r="L31" s="9"/>
      <c r="M31" s="9"/>
      <c r="N31" s="9"/>
      <c r="O31" s="9"/>
      <c r="P31" s="9"/>
      <c r="Q31" s="9"/>
      <c r="R31" s="9"/>
      <c r="S31" s="9"/>
      <c r="T31" s="9"/>
      <c r="U31" s="9"/>
      <c r="V31" s="9"/>
      <c r="W31" s="9"/>
      <c r="X31" s="9"/>
      <c r="Y31" s="9"/>
      <c r="Z31" s="9"/>
      <c r="AA31" s="9"/>
      <c r="AB31" s="9"/>
      <c r="AC31" s="9"/>
      <c r="AD31" s="9"/>
      <c r="AH31" s="9"/>
      <c r="AI31" s="9"/>
      <c r="AJ31" s="9"/>
      <c r="AK31" s="9"/>
      <c r="AL31" s="9"/>
      <c r="AM31" s="9"/>
    </row>
    <row r="32" spans="2:47" s="5" customFormat="1" ht="20.25" customHeight="1">
      <c r="B32" s="811" t="s">
        <v>1359</v>
      </c>
      <c r="C32" s="812"/>
      <c r="D32" s="812"/>
      <c r="E32" s="812"/>
      <c r="F32" s="812"/>
      <c r="G32" s="812"/>
      <c r="H32" s="812"/>
      <c r="I32" s="812"/>
      <c r="J32" s="813"/>
      <c r="K32" s="166" t="s">
        <v>88</v>
      </c>
      <c r="L32" s="166"/>
      <c r="M32" s="166"/>
      <c r="N32" s="166"/>
      <c r="O32" s="167"/>
      <c r="P32" s="793">
        <v>112</v>
      </c>
      <c r="Q32" s="794"/>
      <c r="R32" s="8" t="s">
        <v>14</v>
      </c>
      <c r="S32" s="795">
        <v>8570</v>
      </c>
      <c r="T32" s="796"/>
      <c r="U32" s="797"/>
      <c r="AA32" s="9"/>
      <c r="AB32" s="9"/>
      <c r="AC32" s="9"/>
      <c r="AH32" s="9"/>
      <c r="AI32" s="9"/>
      <c r="AJ32" s="9"/>
      <c r="AK32" s="9"/>
      <c r="AL32" s="9"/>
      <c r="AM32" s="9"/>
    </row>
    <row r="33" spans="2:84" s="5" customFormat="1" ht="20.25" customHeight="1">
      <c r="B33" s="814"/>
      <c r="C33" s="815"/>
      <c r="D33" s="815"/>
      <c r="E33" s="815"/>
      <c r="F33" s="815"/>
      <c r="G33" s="815"/>
      <c r="H33" s="815"/>
      <c r="I33" s="815"/>
      <c r="J33" s="816"/>
      <c r="K33" s="166" t="s">
        <v>89</v>
      </c>
      <c r="L33" s="166"/>
      <c r="M33" s="166"/>
      <c r="N33" s="166"/>
      <c r="O33" s="167"/>
      <c r="P33" s="768" t="s">
        <v>86</v>
      </c>
      <c r="Q33" s="769"/>
      <c r="R33" s="769"/>
      <c r="S33" s="770"/>
      <c r="T33" s="789" t="str">
        <f>IF(P32="","",VLOOKUP(TEXT(P32,"000"),郵便番号!$A$1:$C$948,3,0))</f>
        <v>ﾄｳｷｮｳﾄ</v>
      </c>
      <c r="U33" s="771"/>
      <c r="V33" s="771"/>
      <c r="W33" s="771"/>
      <c r="X33" s="771"/>
      <c r="Y33" s="798"/>
      <c r="Z33" s="267" t="s">
        <v>1220</v>
      </c>
      <c r="AA33" s="268"/>
      <c r="AB33" s="268"/>
      <c r="AC33" s="268"/>
      <c r="AD33" s="268"/>
      <c r="AE33" s="268"/>
      <c r="AF33" s="268"/>
      <c r="AG33" s="268"/>
      <c r="AH33" s="268"/>
      <c r="AI33" s="268"/>
      <c r="AJ33" s="268"/>
      <c r="AK33" s="268"/>
      <c r="AL33" s="268"/>
      <c r="AM33" s="268"/>
      <c r="AN33" s="268"/>
      <c r="AO33" s="268"/>
      <c r="AP33" s="268"/>
      <c r="AQ33" s="268"/>
      <c r="AR33" s="268"/>
      <c r="AS33" s="268"/>
      <c r="AT33" s="268"/>
      <c r="AU33" s="268"/>
    </row>
    <row r="34" spans="2:84" s="5" customFormat="1" ht="20.25" customHeight="1">
      <c r="B34" s="814"/>
      <c r="C34" s="815"/>
      <c r="D34" s="815"/>
      <c r="E34" s="815"/>
      <c r="F34" s="815"/>
      <c r="G34" s="815"/>
      <c r="H34" s="815"/>
      <c r="I34" s="815"/>
      <c r="J34" s="816"/>
      <c r="K34" s="173"/>
      <c r="L34" s="173"/>
      <c r="M34" s="173"/>
      <c r="N34" s="173"/>
      <c r="O34" s="174"/>
      <c r="P34" s="806" t="s">
        <v>96</v>
      </c>
      <c r="Q34" s="807"/>
      <c r="R34" s="807"/>
      <c r="S34" s="808"/>
      <c r="T34" s="784" t="str">
        <f>IF(P32="","",VLOOKUP(TEXT(P32,"000"),郵便番号!$A$1:$C$948,2,0))</f>
        <v>東京都</v>
      </c>
      <c r="U34" s="785"/>
      <c r="V34" s="785"/>
      <c r="W34" s="785"/>
      <c r="X34" s="785"/>
      <c r="Y34" s="786"/>
      <c r="Z34" s="267"/>
      <c r="AA34" s="268"/>
      <c r="AB34" s="268"/>
      <c r="AC34" s="268"/>
      <c r="AD34" s="268"/>
      <c r="AE34" s="268"/>
      <c r="AF34" s="268"/>
      <c r="AG34" s="268"/>
      <c r="AH34" s="268"/>
      <c r="AI34" s="268"/>
      <c r="AJ34" s="268"/>
      <c r="AK34" s="268"/>
      <c r="AL34" s="268"/>
      <c r="AM34" s="268"/>
      <c r="AN34" s="268"/>
      <c r="AO34" s="268"/>
      <c r="AP34" s="268"/>
      <c r="AQ34" s="268"/>
      <c r="AR34" s="268"/>
      <c r="AS34" s="268"/>
      <c r="AT34" s="268"/>
      <c r="AU34" s="268"/>
    </row>
    <row r="35" spans="2:84" s="5" customFormat="1" ht="20.25" customHeight="1">
      <c r="B35" s="814"/>
      <c r="C35" s="815"/>
      <c r="D35" s="815"/>
      <c r="E35" s="815"/>
      <c r="F35" s="815"/>
      <c r="G35" s="815"/>
      <c r="H35" s="815"/>
      <c r="I35" s="815"/>
      <c r="J35" s="816"/>
      <c r="K35" s="166" t="s">
        <v>90</v>
      </c>
      <c r="L35" s="166"/>
      <c r="M35" s="166"/>
      <c r="N35" s="166"/>
      <c r="O35" s="167"/>
      <c r="P35" s="799" t="s">
        <v>86</v>
      </c>
      <c r="Q35" s="800"/>
      <c r="R35" s="800"/>
      <c r="S35" s="801"/>
      <c r="T35" s="789" t="s">
        <v>1166</v>
      </c>
      <c r="U35" s="772"/>
      <c r="V35" s="772"/>
      <c r="W35" s="772"/>
      <c r="X35" s="772"/>
      <c r="Y35" s="773"/>
    </row>
    <row r="36" spans="2:84" s="5" customFormat="1" ht="20.25" customHeight="1">
      <c r="B36" s="814"/>
      <c r="C36" s="815"/>
      <c r="D36" s="815"/>
      <c r="E36" s="815"/>
      <c r="F36" s="815"/>
      <c r="G36" s="815"/>
      <c r="H36" s="815"/>
      <c r="I36" s="815"/>
      <c r="J36" s="816"/>
      <c r="K36" s="173"/>
      <c r="L36" s="173"/>
      <c r="M36" s="173"/>
      <c r="N36" s="173"/>
      <c r="O36" s="174"/>
      <c r="P36" s="806" t="s">
        <v>96</v>
      </c>
      <c r="Q36" s="807"/>
      <c r="R36" s="807"/>
      <c r="S36" s="808"/>
      <c r="T36" s="784" t="s">
        <v>1230</v>
      </c>
      <c r="U36" s="785"/>
      <c r="V36" s="785"/>
      <c r="W36" s="785"/>
      <c r="X36" s="785"/>
      <c r="Y36" s="786"/>
      <c r="Z36" s="6"/>
    </row>
    <row r="37" spans="2:84" s="5" customFormat="1" ht="20.25" customHeight="1">
      <c r="B37" s="814"/>
      <c r="C37" s="815"/>
      <c r="D37" s="815"/>
      <c r="E37" s="815"/>
      <c r="F37" s="815"/>
      <c r="G37" s="815"/>
      <c r="H37" s="815"/>
      <c r="I37" s="815"/>
      <c r="J37" s="816"/>
      <c r="K37" s="820" t="s">
        <v>91</v>
      </c>
      <c r="L37" s="166"/>
      <c r="M37" s="166"/>
      <c r="N37" s="166"/>
      <c r="O37" s="167"/>
      <c r="P37" s="799" t="s">
        <v>86</v>
      </c>
      <c r="Q37" s="800"/>
      <c r="R37" s="800"/>
      <c r="S37" s="801"/>
      <c r="T37" s="789" t="s">
        <v>1167</v>
      </c>
      <c r="U37" s="772"/>
      <c r="V37" s="772"/>
      <c r="W37" s="772"/>
      <c r="X37" s="802"/>
      <c r="Y37" s="772"/>
      <c r="Z37" s="772"/>
      <c r="AA37" s="772"/>
      <c r="AB37" s="772"/>
      <c r="AC37" s="772"/>
      <c r="AD37" s="772"/>
      <c r="AE37" s="772"/>
      <c r="AF37" s="772"/>
      <c r="AG37" s="772"/>
      <c r="AH37" s="772"/>
      <c r="AI37" s="772"/>
      <c r="AJ37" s="772"/>
      <c r="AK37" s="772"/>
      <c r="AL37" s="772"/>
      <c r="AM37" s="772"/>
      <c r="AN37" s="772"/>
      <c r="AO37" s="772"/>
      <c r="AP37" s="773"/>
      <c r="AQ37" s="7"/>
    </row>
    <row r="38" spans="2:84" s="5" customFormat="1" ht="20.25" customHeight="1">
      <c r="B38" s="814"/>
      <c r="C38" s="815"/>
      <c r="D38" s="815"/>
      <c r="E38" s="815"/>
      <c r="F38" s="815"/>
      <c r="G38" s="815"/>
      <c r="H38" s="815"/>
      <c r="I38" s="815"/>
      <c r="J38" s="816"/>
      <c r="K38" s="173"/>
      <c r="L38" s="788"/>
      <c r="M38" s="173"/>
      <c r="N38" s="173"/>
      <c r="O38" s="174"/>
      <c r="P38" s="821" t="s">
        <v>96</v>
      </c>
      <c r="Q38" s="822"/>
      <c r="R38" s="822"/>
      <c r="S38" s="823"/>
      <c r="T38" s="784" t="s">
        <v>1158</v>
      </c>
      <c r="U38" s="803"/>
      <c r="V38" s="803"/>
      <c r="W38" s="803"/>
      <c r="X38" s="803"/>
      <c r="Y38" s="803"/>
      <c r="Z38" s="803"/>
      <c r="AA38" s="803"/>
      <c r="AB38" s="803"/>
      <c r="AC38" s="803"/>
      <c r="AD38" s="803"/>
      <c r="AE38" s="803"/>
      <c r="AF38" s="803"/>
      <c r="AG38" s="803"/>
      <c r="AH38" s="803"/>
      <c r="AI38" s="803"/>
      <c r="AJ38" s="803"/>
      <c r="AK38" s="803"/>
      <c r="AL38" s="803"/>
      <c r="AM38" s="803"/>
      <c r="AN38" s="803"/>
      <c r="AO38" s="803"/>
      <c r="AP38" s="804"/>
      <c r="AQ38" s="7" t="s">
        <v>1207</v>
      </c>
    </row>
    <row r="39" spans="2:84" s="5" customFormat="1" ht="20.25" customHeight="1">
      <c r="B39" s="814"/>
      <c r="C39" s="815"/>
      <c r="D39" s="815"/>
      <c r="E39" s="815"/>
      <c r="F39" s="815"/>
      <c r="G39" s="815"/>
      <c r="H39" s="815"/>
      <c r="I39" s="815"/>
      <c r="J39" s="816"/>
      <c r="K39" s="820" t="s">
        <v>1168</v>
      </c>
      <c r="L39" s="166"/>
      <c r="M39" s="166"/>
      <c r="N39" s="166"/>
      <c r="O39" s="167"/>
      <c r="P39" s="799" t="s">
        <v>86</v>
      </c>
      <c r="Q39" s="800"/>
      <c r="R39" s="800"/>
      <c r="S39" s="801"/>
      <c r="T39" s="789" t="s">
        <v>1288</v>
      </c>
      <c r="U39" s="772"/>
      <c r="V39" s="772"/>
      <c r="W39" s="772"/>
      <c r="X39" s="802"/>
      <c r="Y39" s="772"/>
      <c r="Z39" s="772"/>
      <c r="AA39" s="772"/>
      <c r="AB39" s="772"/>
      <c r="AC39" s="772"/>
      <c r="AD39" s="772"/>
      <c r="AE39" s="772"/>
      <c r="AF39" s="772"/>
      <c r="AG39" s="772"/>
      <c r="AH39" s="772"/>
      <c r="AI39" s="772"/>
      <c r="AJ39" s="772"/>
      <c r="AK39" s="772"/>
      <c r="AL39" s="772"/>
      <c r="AM39" s="772"/>
      <c r="AN39" s="772"/>
      <c r="AO39" s="772"/>
      <c r="AP39" s="773"/>
      <c r="AQ39" s="7"/>
      <c r="CF39" s="84">
        <f>IF(T39="ｺﾀﾞﾃ",1,0)</f>
        <v>0</v>
      </c>
    </row>
    <row r="40" spans="2:84" s="5" customFormat="1" ht="20.25" customHeight="1">
      <c r="B40" s="814"/>
      <c r="C40" s="815"/>
      <c r="D40" s="815"/>
      <c r="E40" s="815"/>
      <c r="F40" s="815"/>
      <c r="G40" s="815"/>
      <c r="H40" s="815"/>
      <c r="I40" s="815"/>
      <c r="J40" s="816"/>
      <c r="K40" s="173"/>
      <c r="L40" s="788"/>
      <c r="M40" s="173"/>
      <c r="N40" s="173"/>
      <c r="O40" s="174"/>
      <c r="P40" s="821" t="s">
        <v>96</v>
      </c>
      <c r="Q40" s="822"/>
      <c r="R40" s="822"/>
      <c r="S40" s="823"/>
      <c r="T40" s="784" t="s">
        <v>1289</v>
      </c>
      <c r="U40" s="803"/>
      <c r="V40" s="803"/>
      <c r="W40" s="803"/>
      <c r="X40" s="803"/>
      <c r="Y40" s="803"/>
      <c r="Z40" s="803"/>
      <c r="AA40" s="803"/>
      <c r="AB40" s="803"/>
      <c r="AC40" s="803"/>
      <c r="AD40" s="803"/>
      <c r="AE40" s="803"/>
      <c r="AF40" s="803"/>
      <c r="AG40" s="803"/>
      <c r="AH40" s="803"/>
      <c r="AI40" s="803"/>
      <c r="AJ40" s="803"/>
      <c r="AK40" s="803"/>
      <c r="AL40" s="803"/>
      <c r="AM40" s="803"/>
      <c r="AN40" s="803"/>
      <c r="AO40" s="803"/>
      <c r="AP40" s="804"/>
      <c r="AQ40" s="7" t="s">
        <v>1260</v>
      </c>
      <c r="CF40" s="84">
        <f>IF(T40="戸建て",1,0)</f>
        <v>0</v>
      </c>
    </row>
    <row r="41" spans="2:84" s="5" customFormat="1" ht="20.25" customHeight="1">
      <c r="B41" s="817"/>
      <c r="C41" s="818"/>
      <c r="D41" s="818"/>
      <c r="E41" s="818"/>
      <c r="F41" s="818"/>
      <c r="G41" s="818"/>
      <c r="H41" s="818"/>
      <c r="I41" s="818"/>
      <c r="J41" s="819"/>
      <c r="K41" s="824" t="s">
        <v>31</v>
      </c>
      <c r="L41" s="825"/>
      <c r="M41" s="825"/>
      <c r="N41" s="825"/>
      <c r="O41" s="826"/>
      <c r="P41" s="827" t="s">
        <v>1159</v>
      </c>
      <c r="Q41" s="828"/>
      <c r="R41" s="829"/>
      <c r="S41" s="8" t="s">
        <v>14</v>
      </c>
      <c r="T41" s="827" t="s">
        <v>1160</v>
      </c>
      <c r="U41" s="828"/>
      <c r="V41" s="829"/>
      <c r="W41" s="8" t="s">
        <v>14</v>
      </c>
      <c r="X41" s="827" t="s">
        <v>1231</v>
      </c>
      <c r="Y41" s="828"/>
      <c r="Z41" s="829"/>
      <c r="AQ41" s="7"/>
    </row>
    <row r="42" spans="2:84" s="5" customFormat="1" ht="5.25" customHeight="1">
      <c r="Z42" s="9"/>
      <c r="AA42" s="9"/>
      <c r="AB42" s="9"/>
      <c r="AC42" s="9"/>
      <c r="AD42" s="9"/>
      <c r="AE42" s="9"/>
      <c r="AF42" s="9"/>
      <c r="AG42" s="9"/>
      <c r="AH42" s="9"/>
      <c r="AI42" s="9"/>
      <c r="AJ42" s="9"/>
      <c r="AK42" s="9"/>
    </row>
    <row r="43" spans="2:84" s="5" customFormat="1" ht="30" customHeight="1">
      <c r="B43" s="767" t="s">
        <v>32</v>
      </c>
      <c r="C43" s="166"/>
      <c r="D43" s="166"/>
      <c r="E43" s="166"/>
      <c r="F43" s="166"/>
      <c r="G43" s="166"/>
      <c r="H43" s="166"/>
      <c r="I43" s="166"/>
      <c r="J43" s="167"/>
      <c r="K43" s="831" t="s">
        <v>1317</v>
      </c>
      <c r="L43" s="825"/>
      <c r="M43" s="825"/>
      <c r="N43" s="825"/>
      <c r="O43" s="826"/>
      <c r="P43" s="832" t="s">
        <v>1319</v>
      </c>
      <c r="Q43" s="833"/>
      <c r="R43" s="833"/>
      <c r="S43" s="833"/>
      <c r="T43" s="833"/>
      <c r="U43" s="833"/>
      <c r="V43" s="833"/>
      <c r="W43" s="833"/>
      <c r="X43" s="833"/>
      <c r="Y43" s="833"/>
      <c r="Z43" s="833"/>
      <c r="AA43" s="833"/>
      <c r="AB43" s="833"/>
      <c r="AC43" s="834"/>
      <c r="AD43" s="10"/>
      <c r="AE43" s="7" t="s">
        <v>1244</v>
      </c>
    </row>
    <row r="44" spans="2:84" s="5" customFormat="1" ht="20.25" customHeight="1">
      <c r="B44" s="171"/>
      <c r="C44" s="169"/>
      <c r="D44" s="169"/>
      <c r="E44" s="169"/>
      <c r="F44" s="169"/>
      <c r="G44" s="169"/>
      <c r="H44" s="169"/>
      <c r="I44" s="169"/>
      <c r="J44" s="170"/>
      <c r="K44" s="166" t="s">
        <v>88</v>
      </c>
      <c r="L44" s="787"/>
      <c r="M44" s="166"/>
      <c r="N44" s="166"/>
      <c r="O44" s="167"/>
      <c r="P44" s="835">
        <v>541</v>
      </c>
      <c r="Q44" s="836"/>
      <c r="R44" s="8" t="s">
        <v>14</v>
      </c>
      <c r="S44" s="795">
        <v>8546</v>
      </c>
      <c r="T44" s="796"/>
      <c r="U44" s="797"/>
    </row>
    <row r="45" spans="2:84" s="5" customFormat="1" ht="20.25" customHeight="1">
      <c r="B45" s="171"/>
      <c r="C45" s="169"/>
      <c r="D45" s="169"/>
      <c r="E45" s="169"/>
      <c r="F45" s="169"/>
      <c r="G45" s="169"/>
      <c r="H45" s="169"/>
      <c r="I45" s="169"/>
      <c r="J45" s="170"/>
      <c r="K45" s="166" t="s">
        <v>89</v>
      </c>
      <c r="L45" s="787"/>
      <c r="M45" s="166"/>
      <c r="N45" s="166"/>
      <c r="O45" s="167"/>
      <c r="P45" s="768" t="s">
        <v>86</v>
      </c>
      <c r="Q45" s="837"/>
      <c r="R45" s="769"/>
      <c r="S45" s="838"/>
      <c r="T45" s="789" t="str">
        <f>IF($P$44="","",VLOOKUP(TEXT($P$44,"000"),郵便番号!$A$1:$C$948,3,0))</f>
        <v>ｵｵｻｶﾌ</v>
      </c>
      <c r="U45" s="772"/>
      <c r="V45" s="772"/>
      <c r="W45" s="772"/>
      <c r="X45" s="772"/>
      <c r="Y45" s="773"/>
      <c r="Z45" s="267" t="s">
        <v>1220</v>
      </c>
      <c r="AA45" s="268"/>
      <c r="AB45" s="268"/>
      <c r="AC45" s="268"/>
      <c r="AD45" s="268"/>
      <c r="AE45" s="268"/>
      <c r="AF45" s="268"/>
      <c r="AG45" s="268"/>
      <c r="AH45" s="268"/>
      <c r="AI45" s="268"/>
      <c r="AJ45" s="268"/>
      <c r="AK45" s="268"/>
      <c r="AL45" s="268"/>
      <c r="AM45" s="268"/>
      <c r="AN45" s="268"/>
      <c r="AO45" s="268"/>
      <c r="AP45" s="268"/>
      <c r="AQ45" s="268"/>
      <c r="AR45" s="268"/>
      <c r="AS45" s="268"/>
      <c r="AT45" s="268"/>
      <c r="AU45" s="268"/>
    </row>
    <row r="46" spans="2:84" s="5" customFormat="1" ht="20.25" customHeight="1">
      <c r="B46" s="171"/>
      <c r="C46" s="169"/>
      <c r="D46" s="169"/>
      <c r="E46" s="169"/>
      <c r="F46" s="169"/>
      <c r="G46" s="169"/>
      <c r="H46" s="169"/>
      <c r="I46" s="169"/>
      <c r="J46" s="170"/>
      <c r="K46" s="173"/>
      <c r="L46" s="173"/>
      <c r="M46" s="173"/>
      <c r="N46" s="173"/>
      <c r="O46" s="174"/>
      <c r="P46" s="780" t="s">
        <v>96</v>
      </c>
      <c r="Q46" s="782"/>
      <c r="R46" s="782"/>
      <c r="S46" s="783"/>
      <c r="T46" s="784" t="str">
        <f>IF($P$44="","",VLOOKUP(TEXT($P$44,"000"),郵便番号!$A$1:$C$948,2,0))</f>
        <v>大阪府</v>
      </c>
      <c r="U46" s="785"/>
      <c r="V46" s="785"/>
      <c r="W46" s="785"/>
      <c r="X46" s="785"/>
      <c r="Y46" s="786"/>
      <c r="Z46" s="267"/>
      <c r="AA46" s="268"/>
      <c r="AB46" s="268"/>
      <c r="AC46" s="268"/>
      <c r="AD46" s="268"/>
      <c r="AE46" s="268"/>
      <c r="AF46" s="268"/>
      <c r="AG46" s="268"/>
      <c r="AH46" s="268"/>
      <c r="AI46" s="268"/>
      <c r="AJ46" s="268"/>
      <c r="AK46" s="268"/>
      <c r="AL46" s="268"/>
      <c r="AM46" s="268"/>
      <c r="AN46" s="268"/>
      <c r="AO46" s="268"/>
      <c r="AP46" s="268"/>
      <c r="AQ46" s="268"/>
      <c r="AR46" s="268"/>
      <c r="AS46" s="268"/>
      <c r="AT46" s="268"/>
      <c r="AU46" s="268"/>
    </row>
    <row r="47" spans="2:84" s="5" customFormat="1" ht="20.25" customHeight="1">
      <c r="B47" s="171"/>
      <c r="C47" s="169"/>
      <c r="D47" s="169"/>
      <c r="E47" s="169"/>
      <c r="F47" s="169"/>
      <c r="G47" s="169"/>
      <c r="H47" s="169"/>
      <c r="I47" s="169"/>
      <c r="J47" s="170"/>
      <c r="K47" s="166" t="s">
        <v>90</v>
      </c>
      <c r="L47" s="166"/>
      <c r="M47" s="166"/>
      <c r="N47" s="166"/>
      <c r="O47" s="167"/>
      <c r="P47" s="768" t="s">
        <v>86</v>
      </c>
      <c r="Q47" s="769"/>
      <c r="R47" s="769"/>
      <c r="S47" s="770"/>
      <c r="T47" s="789" t="s">
        <v>1161</v>
      </c>
      <c r="U47" s="772"/>
      <c r="V47" s="772"/>
      <c r="W47" s="772"/>
      <c r="X47" s="772"/>
      <c r="Y47" s="773"/>
      <c r="Z47" s="9"/>
      <c r="AB47" s="9"/>
      <c r="AC47" s="9"/>
      <c r="AD47" s="9"/>
      <c r="AE47" s="9"/>
      <c r="AF47" s="9"/>
      <c r="AG47" s="9"/>
      <c r="AH47" s="9"/>
      <c r="AI47" s="9"/>
      <c r="AJ47" s="9"/>
      <c r="AK47" s="9"/>
      <c r="AL47" s="9"/>
      <c r="AM47" s="9"/>
      <c r="AN47" s="9"/>
    </row>
    <row r="48" spans="2:84" s="5" customFormat="1" ht="20.25" customHeight="1">
      <c r="B48" s="171"/>
      <c r="C48" s="169"/>
      <c r="D48" s="169"/>
      <c r="E48" s="169"/>
      <c r="F48" s="169"/>
      <c r="G48" s="169"/>
      <c r="H48" s="169"/>
      <c r="I48" s="169"/>
      <c r="J48" s="170"/>
      <c r="K48" s="173"/>
      <c r="L48" s="788"/>
      <c r="M48" s="173"/>
      <c r="N48" s="173"/>
      <c r="O48" s="174"/>
      <c r="P48" s="780" t="s">
        <v>96</v>
      </c>
      <c r="Q48" s="782"/>
      <c r="R48" s="782"/>
      <c r="S48" s="783"/>
      <c r="T48" s="784" t="s">
        <v>1234</v>
      </c>
      <c r="U48" s="785"/>
      <c r="V48" s="785"/>
      <c r="W48" s="785"/>
      <c r="X48" s="785"/>
      <c r="Y48" s="786"/>
      <c r="Z48" s="11"/>
      <c r="AB48" s="9"/>
      <c r="AC48" s="9"/>
      <c r="AD48" s="9"/>
      <c r="AE48" s="9"/>
      <c r="AF48" s="9"/>
      <c r="AG48" s="9"/>
      <c r="AH48" s="9"/>
      <c r="AI48" s="9"/>
      <c r="AJ48" s="9"/>
      <c r="AK48" s="9"/>
      <c r="AL48" s="9"/>
      <c r="AM48" s="9"/>
      <c r="AN48" s="9"/>
    </row>
    <row r="49" spans="2:48" s="5" customFormat="1" ht="20.25" customHeight="1">
      <c r="B49" s="171"/>
      <c r="C49" s="169"/>
      <c r="D49" s="169"/>
      <c r="E49" s="169"/>
      <c r="F49" s="169"/>
      <c r="G49" s="169"/>
      <c r="H49" s="169"/>
      <c r="I49" s="169"/>
      <c r="J49" s="170"/>
      <c r="K49" s="166" t="s">
        <v>91</v>
      </c>
      <c r="L49" s="787"/>
      <c r="M49" s="166"/>
      <c r="N49" s="166"/>
      <c r="O49" s="167"/>
      <c r="P49" s="768" t="s">
        <v>86</v>
      </c>
      <c r="Q49" s="769"/>
      <c r="R49" s="769"/>
      <c r="S49" s="770"/>
      <c r="T49" s="789" t="s">
        <v>1162</v>
      </c>
      <c r="U49" s="772"/>
      <c r="V49" s="772"/>
      <c r="W49" s="772"/>
      <c r="X49" s="772"/>
      <c r="Y49" s="772"/>
      <c r="Z49" s="772"/>
      <c r="AA49" s="772"/>
      <c r="AB49" s="772"/>
      <c r="AC49" s="772"/>
      <c r="AD49" s="772"/>
      <c r="AE49" s="772"/>
      <c r="AF49" s="772"/>
      <c r="AG49" s="772"/>
      <c r="AH49" s="772"/>
      <c r="AI49" s="772"/>
      <c r="AJ49" s="772"/>
      <c r="AK49" s="772"/>
      <c r="AL49" s="772"/>
      <c r="AM49" s="772"/>
      <c r="AN49" s="772"/>
      <c r="AO49" s="772"/>
      <c r="AP49" s="773"/>
      <c r="AQ49" s="7" t="s">
        <v>1207</v>
      </c>
    </row>
    <row r="50" spans="2:48" s="5" customFormat="1" ht="20.25" customHeight="1">
      <c r="B50" s="171"/>
      <c r="C50" s="169"/>
      <c r="D50" s="169"/>
      <c r="E50" s="169"/>
      <c r="F50" s="169"/>
      <c r="G50" s="169"/>
      <c r="H50" s="169"/>
      <c r="I50" s="169"/>
      <c r="J50" s="170"/>
      <c r="K50" s="173"/>
      <c r="L50" s="173"/>
      <c r="M50" s="173"/>
      <c r="N50" s="173"/>
      <c r="O50" s="174"/>
      <c r="P50" s="172" t="s">
        <v>96</v>
      </c>
      <c r="Q50" s="173"/>
      <c r="R50" s="173"/>
      <c r="S50" s="174"/>
      <c r="T50" s="784" t="s">
        <v>1163</v>
      </c>
      <c r="U50" s="803"/>
      <c r="V50" s="803"/>
      <c r="W50" s="803"/>
      <c r="X50" s="803"/>
      <c r="Y50" s="803"/>
      <c r="Z50" s="803"/>
      <c r="AA50" s="803"/>
      <c r="AB50" s="803"/>
      <c r="AC50" s="803"/>
      <c r="AD50" s="803"/>
      <c r="AE50" s="803"/>
      <c r="AF50" s="803"/>
      <c r="AG50" s="803"/>
      <c r="AH50" s="803"/>
      <c r="AI50" s="803"/>
      <c r="AJ50" s="803"/>
      <c r="AK50" s="803"/>
      <c r="AL50" s="803"/>
      <c r="AM50" s="803"/>
      <c r="AN50" s="803"/>
      <c r="AO50" s="803"/>
      <c r="AP50" s="804"/>
      <c r="AQ50" s="7" t="s">
        <v>1207</v>
      </c>
    </row>
    <row r="51" spans="2:48" s="5" customFormat="1" ht="20.25" customHeight="1">
      <c r="B51" s="171"/>
      <c r="C51" s="169"/>
      <c r="D51" s="169"/>
      <c r="E51" s="169"/>
      <c r="F51" s="830"/>
      <c r="G51" s="169"/>
      <c r="H51" s="169"/>
      <c r="I51" s="169"/>
      <c r="J51" s="170"/>
      <c r="K51" s="824" t="s">
        <v>71</v>
      </c>
      <c r="L51" s="825"/>
      <c r="M51" s="825"/>
      <c r="N51" s="825"/>
      <c r="O51" s="826"/>
      <c r="P51" s="832" t="s">
        <v>1320</v>
      </c>
      <c r="Q51" s="833"/>
      <c r="R51" s="833"/>
      <c r="S51" s="833"/>
      <c r="T51" s="833"/>
      <c r="U51" s="833"/>
      <c r="V51" s="833"/>
      <c r="W51" s="833"/>
      <c r="X51" s="833"/>
      <c r="Y51" s="833"/>
      <c r="Z51" s="833"/>
      <c r="AA51" s="833"/>
      <c r="AB51" s="833"/>
      <c r="AC51" s="834"/>
      <c r="AD51" s="7" t="s">
        <v>1245</v>
      </c>
      <c r="AE51" s="12"/>
      <c r="AF51" s="12"/>
      <c r="AG51" s="12"/>
      <c r="AH51" s="12"/>
      <c r="AI51" s="12"/>
      <c r="AJ51" s="12"/>
      <c r="AK51" s="12"/>
      <c r="AL51" s="12"/>
    </row>
    <row r="52" spans="2:48" s="5" customFormat="1" ht="20.25" customHeight="1">
      <c r="B52" s="171"/>
      <c r="C52" s="169"/>
      <c r="D52" s="169"/>
      <c r="E52" s="169"/>
      <c r="F52" s="169"/>
      <c r="G52" s="169"/>
      <c r="H52" s="169"/>
      <c r="I52" s="169"/>
      <c r="J52" s="170"/>
      <c r="K52" s="759" t="s">
        <v>72</v>
      </c>
      <c r="L52" s="760"/>
      <c r="M52" s="760"/>
      <c r="N52" s="760"/>
      <c r="O52" s="761"/>
      <c r="P52" s="790" t="s">
        <v>1235</v>
      </c>
      <c r="Q52" s="839"/>
      <c r="R52" s="791"/>
      <c r="S52" s="791"/>
      <c r="T52" s="791"/>
      <c r="U52" s="839"/>
      <c r="V52" s="791"/>
      <c r="W52" s="791"/>
      <c r="X52" s="791"/>
      <c r="Y52" s="791"/>
      <c r="Z52" s="791"/>
      <c r="AA52" s="791"/>
      <c r="AB52" s="791"/>
      <c r="AC52" s="792"/>
      <c r="AD52" s="23" t="s">
        <v>1246</v>
      </c>
      <c r="AE52" s="7"/>
      <c r="AF52" s="7"/>
      <c r="AG52" s="7"/>
      <c r="AH52" s="7"/>
      <c r="AI52" s="7"/>
      <c r="AJ52" s="7"/>
      <c r="AK52" s="7"/>
      <c r="AL52" s="7"/>
      <c r="AM52" s="7"/>
      <c r="AN52" s="7"/>
      <c r="AO52" s="7"/>
      <c r="AP52" s="7"/>
      <c r="AQ52" s="7"/>
      <c r="AR52" s="7"/>
      <c r="AS52" s="7"/>
      <c r="AT52" s="7"/>
      <c r="AU52" s="7"/>
      <c r="AV52" s="7"/>
    </row>
    <row r="53" spans="2:48" s="5" customFormat="1" ht="20.25" customHeight="1">
      <c r="B53" s="172"/>
      <c r="C53" s="173"/>
      <c r="D53" s="173"/>
      <c r="E53" s="173"/>
      <c r="F53" s="173"/>
      <c r="G53" s="173"/>
      <c r="H53" s="173"/>
      <c r="I53" s="173"/>
      <c r="J53" s="174"/>
      <c r="K53" s="824" t="s">
        <v>31</v>
      </c>
      <c r="L53" s="825"/>
      <c r="M53" s="825"/>
      <c r="N53" s="825"/>
      <c r="O53" s="826"/>
      <c r="P53" s="827" t="s">
        <v>1164</v>
      </c>
      <c r="Q53" s="828"/>
      <c r="R53" s="829"/>
      <c r="S53" s="8" t="s">
        <v>14</v>
      </c>
      <c r="T53" s="827" t="s">
        <v>1165</v>
      </c>
      <c r="U53" s="828"/>
      <c r="V53" s="829"/>
      <c r="W53" s="8" t="s">
        <v>14</v>
      </c>
      <c r="X53" s="827" t="s">
        <v>1236</v>
      </c>
      <c r="Y53" s="828"/>
      <c r="Z53" s="829"/>
      <c r="AA53" s="125" t="s">
        <v>1325</v>
      </c>
      <c r="AB53" s="9"/>
      <c r="AC53" s="126"/>
      <c r="AD53" s="127"/>
      <c r="AE53" s="128"/>
      <c r="AF53" s="128"/>
      <c r="AG53" s="128"/>
      <c r="AH53" s="128"/>
      <c r="AI53" s="128"/>
      <c r="AJ53" s="128"/>
      <c r="AK53" s="7"/>
      <c r="AL53" s="7"/>
      <c r="AM53" s="7"/>
      <c r="AN53" s="7"/>
      <c r="AO53" s="7"/>
      <c r="AP53" s="7"/>
      <c r="AQ53" s="7"/>
      <c r="AR53" s="7"/>
      <c r="AS53" s="7"/>
      <c r="AT53" s="7"/>
      <c r="AU53" s="7"/>
      <c r="AV53" s="7"/>
    </row>
    <row r="54" spans="2:48" s="5" customFormat="1" ht="5.25" customHeight="1">
      <c r="N54" s="9"/>
      <c r="O54" s="9"/>
      <c r="P54" s="9"/>
      <c r="Q54" s="9"/>
      <c r="R54" s="9"/>
      <c r="S54" s="9"/>
    </row>
    <row r="55" spans="2:48" s="5" customFormat="1" ht="36.75" customHeight="1">
      <c r="B55" s="165" t="s">
        <v>1187</v>
      </c>
      <c r="C55" s="166"/>
      <c r="D55" s="166"/>
      <c r="E55" s="166"/>
      <c r="F55" s="166"/>
      <c r="G55" s="166"/>
      <c r="H55" s="166"/>
      <c r="I55" s="166"/>
      <c r="J55" s="167"/>
      <c r="K55" s="840" t="s">
        <v>97</v>
      </c>
      <c r="L55" s="841"/>
      <c r="M55" s="841"/>
      <c r="N55" s="842"/>
      <c r="O55" s="843"/>
      <c r="P55" s="844" t="s">
        <v>1311</v>
      </c>
      <c r="Q55" s="845"/>
      <c r="R55" s="845"/>
      <c r="S55" s="845"/>
      <c r="T55" s="845"/>
      <c r="U55" s="845"/>
      <c r="V55" s="845"/>
      <c r="W55" s="845"/>
      <c r="X55" s="845"/>
      <c r="Y55" s="845"/>
      <c r="Z55" s="845"/>
      <c r="AA55" s="845"/>
      <c r="AB55" s="845"/>
      <c r="AC55" s="845"/>
      <c r="AD55" s="845"/>
      <c r="AE55" s="845"/>
      <c r="AF55" s="845"/>
      <c r="AG55" s="845"/>
      <c r="AH55" s="845"/>
      <c r="AI55" s="845"/>
      <c r="AJ55" s="845"/>
      <c r="AK55" s="845"/>
      <c r="AL55" s="845"/>
      <c r="AM55" s="845"/>
      <c r="AN55" s="845"/>
      <c r="AO55" s="845"/>
      <c r="AP55" s="846"/>
      <c r="AQ55" s="6" t="s">
        <v>1257</v>
      </c>
    </row>
    <row r="56" spans="2:48" s="5" customFormat="1" ht="22.5" customHeight="1">
      <c r="B56" s="171"/>
      <c r="C56" s="169"/>
      <c r="D56" s="169"/>
      <c r="E56" s="169"/>
      <c r="F56" s="169"/>
      <c r="G56" s="169"/>
      <c r="H56" s="169"/>
      <c r="I56" s="169"/>
      <c r="J56" s="170"/>
      <c r="K56" s="847" t="str">
        <f>IF(OR($P$55=ﾌﾟﾙﾀﾞｳﾝﾘｽﾄ!$H$3,$P$55=ﾌﾟﾙﾀﾞｳﾝﾘｽﾄ!$H$4),"入力不要","資料の確認及び承認")</f>
        <v>入力不要</v>
      </c>
      <c r="L56" s="848"/>
      <c r="M56" s="848"/>
      <c r="N56" s="849"/>
      <c r="O56" s="850"/>
      <c r="P56" s="851"/>
      <c r="Q56" s="852"/>
      <c r="R56" s="74" t="s">
        <v>1360</v>
      </c>
      <c r="S56" s="75"/>
      <c r="T56" s="76"/>
      <c r="U56" s="76"/>
      <c r="V56" s="76"/>
      <c r="W56" s="76"/>
      <c r="X56" s="76"/>
      <c r="Y56" s="76"/>
      <c r="Z56" s="76"/>
      <c r="AA56" s="76"/>
      <c r="AB56" s="76"/>
      <c r="AC56" s="76"/>
      <c r="AD56" s="13"/>
      <c r="AE56" s="13"/>
      <c r="AF56" s="13"/>
      <c r="AG56" s="13"/>
      <c r="AH56" s="13"/>
      <c r="AI56" s="13"/>
      <c r="AJ56" s="13"/>
      <c r="AK56" s="13"/>
      <c r="AL56" s="13"/>
    </row>
    <row r="57" spans="2:48" s="5" customFormat="1" ht="20.25" customHeight="1">
      <c r="B57" s="171"/>
      <c r="C57" s="169"/>
      <c r="D57" s="169"/>
      <c r="E57" s="169"/>
      <c r="F57" s="169"/>
      <c r="G57" s="169"/>
      <c r="H57" s="169"/>
      <c r="I57" s="169"/>
      <c r="J57" s="170"/>
      <c r="K57" s="847" t="str">
        <f>IF(OR($P$55=ﾌﾟﾙﾀﾞｳﾝﾘｽﾄ!$H$3,$P$55=ﾌﾟﾙﾀﾞｳﾝﾘｽﾄ!$H$4),"入力不要","書類の種類")</f>
        <v>入力不要</v>
      </c>
      <c r="L57" s="848"/>
      <c r="M57" s="848"/>
      <c r="N57" s="849"/>
      <c r="O57" s="850"/>
      <c r="P57" s="790"/>
      <c r="Q57" s="853"/>
      <c r="R57" s="853"/>
      <c r="S57" s="853"/>
      <c r="T57" s="853"/>
      <c r="U57" s="853"/>
      <c r="V57" s="853"/>
      <c r="W57" s="853"/>
      <c r="X57" s="853"/>
      <c r="Y57" s="853"/>
      <c r="Z57" s="853"/>
      <c r="AA57" s="853"/>
      <c r="AB57" s="853"/>
      <c r="AC57" s="854"/>
      <c r="AD57" s="6" t="s">
        <v>1208</v>
      </c>
      <c r="AE57" s="13"/>
      <c r="AF57" s="13"/>
      <c r="AG57" s="13"/>
      <c r="AH57" s="13"/>
      <c r="AI57" s="13"/>
      <c r="AJ57" s="13"/>
      <c r="AK57" s="13"/>
      <c r="AL57" s="13"/>
    </row>
    <row r="58" spans="2:48" s="5" customFormat="1" ht="33" customHeight="1">
      <c r="B58" s="171"/>
      <c r="C58" s="169"/>
      <c r="D58" s="169"/>
      <c r="E58" s="169"/>
      <c r="F58" s="169"/>
      <c r="G58" s="169"/>
      <c r="H58" s="169"/>
      <c r="I58" s="169"/>
      <c r="J58" s="170"/>
      <c r="K58" s="847" t="str">
        <f>IF(OR($P$55=ﾌﾟﾙﾀﾞｳﾝﾘｽﾄ!$H$3,$P$55=ﾌﾟﾙﾀﾞｳﾝﾘｽﾄ!$H$4),"入力不要","書類の送付先")</f>
        <v>入力不要</v>
      </c>
      <c r="L58" s="848"/>
      <c r="M58" s="848"/>
      <c r="N58" s="849"/>
      <c r="O58" s="850"/>
      <c r="P58" s="855"/>
      <c r="Q58" s="856"/>
      <c r="R58" s="857"/>
      <c r="S58" s="857"/>
      <c r="T58" s="857"/>
      <c r="U58" s="857"/>
      <c r="V58" s="857"/>
      <c r="W58" s="857"/>
      <c r="X58" s="857"/>
      <c r="Y58" s="857"/>
      <c r="Z58" s="857"/>
      <c r="AA58" s="857"/>
      <c r="AB58" s="857"/>
      <c r="AC58" s="858"/>
      <c r="AD58" s="6" t="s">
        <v>1209</v>
      </c>
    </row>
    <row r="59" spans="2:48" s="5" customFormat="1" ht="30" customHeight="1">
      <c r="B59" s="171"/>
      <c r="C59" s="169"/>
      <c r="D59" s="169"/>
      <c r="E59" s="169"/>
      <c r="F59" s="169"/>
      <c r="G59" s="169"/>
      <c r="H59" s="169"/>
      <c r="I59" s="169"/>
      <c r="J59" s="169"/>
      <c r="K59" s="859" t="str">
        <f>IF(OR($P$55=ﾌﾟﾙﾀﾞｳﾝﾘｽﾄ!$H$3,$P$55=ﾌﾟﾙﾀﾞｳﾝﾘｽﾄ!$H$4,$P$58="1.上記記載の管理会社の連絡先と同じ"),"入力不要","管理会社名")</f>
        <v>入力不要</v>
      </c>
      <c r="L59" s="860"/>
      <c r="M59" s="860"/>
      <c r="N59" s="860"/>
      <c r="O59" s="861"/>
      <c r="P59" s="853"/>
      <c r="Q59" s="862"/>
      <c r="R59" s="862"/>
      <c r="S59" s="862"/>
      <c r="T59" s="862"/>
      <c r="U59" s="862"/>
      <c r="V59" s="862"/>
      <c r="W59" s="862"/>
      <c r="X59" s="862"/>
      <c r="Y59" s="862"/>
      <c r="Z59" s="862"/>
      <c r="AA59" s="862"/>
      <c r="AB59" s="862"/>
      <c r="AC59" s="863"/>
      <c r="AD59" s="7" t="s">
        <v>1247</v>
      </c>
    </row>
    <row r="60" spans="2:48" s="5" customFormat="1" ht="20.25" customHeight="1">
      <c r="B60" s="171"/>
      <c r="C60" s="169"/>
      <c r="D60" s="169"/>
      <c r="E60" s="169"/>
      <c r="F60" s="169"/>
      <c r="G60" s="169"/>
      <c r="H60" s="169"/>
      <c r="I60" s="169"/>
      <c r="J60" s="169"/>
      <c r="K60" s="864" t="str">
        <f>IF(OR($P$55=ﾌﾟﾙﾀﾞｳﾝﾘｽﾄ!$H$3,$P$55=ﾌﾟﾙﾀﾞｳﾝﾘｽﾄ!$H$4,$P$58="1.上記記載の管理会社の連絡先と同じ"),"入力不要","郵便番号")</f>
        <v>入力不要</v>
      </c>
      <c r="L60" s="865"/>
      <c r="M60" s="865"/>
      <c r="N60" s="866"/>
      <c r="O60" s="867"/>
      <c r="P60" s="868"/>
      <c r="Q60" s="869"/>
      <c r="R60" s="8" t="s">
        <v>14</v>
      </c>
      <c r="S60" s="795"/>
      <c r="T60" s="870"/>
      <c r="U60" s="871"/>
    </row>
    <row r="61" spans="2:48" s="5" customFormat="1" ht="20.25" customHeight="1">
      <c r="B61" s="171"/>
      <c r="C61" s="169"/>
      <c r="D61" s="169"/>
      <c r="E61" s="169"/>
      <c r="F61" s="169"/>
      <c r="G61" s="169"/>
      <c r="H61" s="169"/>
      <c r="I61" s="169"/>
      <c r="J61" s="169"/>
      <c r="K61" s="864" t="str">
        <f>IF(OR($P$55=ﾌﾟﾙﾀﾞｳﾝﾘｽﾄ!$H$3,$P$55=ﾌﾟﾙﾀﾞｳﾝﾘｽﾄ!$H$4,$P$58="1.上記記載の管理会社の連絡先と同じ"),"入力不要","都道府県")</f>
        <v>入力不要</v>
      </c>
      <c r="L61" s="865"/>
      <c r="M61" s="865"/>
      <c r="N61" s="865"/>
      <c r="O61" s="867"/>
      <c r="P61" s="769" t="s">
        <v>86</v>
      </c>
      <c r="Q61" s="769"/>
      <c r="R61" s="769"/>
      <c r="S61" s="770"/>
      <c r="T61" s="789"/>
      <c r="U61" s="772"/>
      <c r="V61" s="772"/>
      <c r="W61" s="772"/>
      <c r="X61" s="772"/>
      <c r="Y61" s="773"/>
      <c r="Z61" s="267" t="s">
        <v>1220</v>
      </c>
      <c r="AA61" s="268"/>
      <c r="AB61" s="268"/>
      <c r="AC61" s="268"/>
      <c r="AD61" s="268"/>
      <c r="AE61" s="268"/>
      <c r="AF61" s="268"/>
      <c r="AG61" s="268"/>
      <c r="AH61" s="268"/>
      <c r="AI61" s="268"/>
      <c r="AJ61" s="268"/>
      <c r="AK61" s="268"/>
      <c r="AL61" s="268"/>
      <c r="AM61" s="268"/>
      <c r="AN61" s="268"/>
      <c r="AO61" s="268"/>
      <c r="AP61" s="268"/>
      <c r="AQ61" s="268"/>
      <c r="AR61" s="268"/>
      <c r="AS61" s="268"/>
      <c r="AT61" s="268"/>
      <c r="AU61" s="268"/>
    </row>
    <row r="62" spans="2:48" s="5" customFormat="1" ht="20.25" customHeight="1">
      <c r="B62" s="171"/>
      <c r="C62" s="169"/>
      <c r="D62" s="169"/>
      <c r="E62" s="169"/>
      <c r="F62" s="169"/>
      <c r="G62" s="169"/>
      <c r="H62" s="169"/>
      <c r="I62" s="169"/>
      <c r="J62" s="169"/>
      <c r="K62" s="872"/>
      <c r="L62" s="873"/>
      <c r="M62" s="873"/>
      <c r="N62" s="873"/>
      <c r="O62" s="874"/>
      <c r="P62" s="782" t="s">
        <v>96</v>
      </c>
      <c r="Q62" s="782"/>
      <c r="R62" s="782"/>
      <c r="S62" s="783"/>
      <c r="T62" s="784"/>
      <c r="U62" s="785"/>
      <c r="V62" s="785"/>
      <c r="W62" s="785"/>
      <c r="X62" s="785"/>
      <c r="Y62" s="786"/>
      <c r="Z62" s="267"/>
      <c r="AA62" s="268"/>
      <c r="AB62" s="268"/>
      <c r="AC62" s="268"/>
      <c r="AD62" s="268"/>
      <c r="AE62" s="268"/>
      <c r="AF62" s="268"/>
      <c r="AG62" s="268"/>
      <c r="AH62" s="268"/>
      <c r="AI62" s="268"/>
      <c r="AJ62" s="268"/>
      <c r="AK62" s="268"/>
      <c r="AL62" s="268"/>
      <c r="AM62" s="268"/>
      <c r="AN62" s="268"/>
      <c r="AO62" s="268"/>
      <c r="AP62" s="268"/>
      <c r="AQ62" s="268"/>
      <c r="AR62" s="268"/>
      <c r="AS62" s="268"/>
      <c r="AT62" s="268"/>
      <c r="AU62" s="268"/>
    </row>
    <row r="63" spans="2:48" s="5" customFormat="1" ht="20.25" customHeight="1">
      <c r="B63" s="171"/>
      <c r="C63" s="169"/>
      <c r="D63" s="169"/>
      <c r="E63" s="169"/>
      <c r="F63" s="169"/>
      <c r="G63" s="169"/>
      <c r="H63" s="169"/>
      <c r="I63" s="169"/>
      <c r="J63" s="169"/>
      <c r="K63" s="864" t="str">
        <f>IF(OR($P$55=ﾌﾟﾙﾀﾞｳﾝﾘｽﾄ!$H$3,$P$55=ﾌﾟﾙﾀﾞｳﾝﾘｽﾄ!$H$4,$P$58="1.上記記載の管理会社の連絡先と同じ"),"入力不要","市・区・郡")</f>
        <v>入力不要</v>
      </c>
      <c r="L63" s="865"/>
      <c r="M63" s="865"/>
      <c r="N63" s="865"/>
      <c r="O63" s="867"/>
      <c r="P63" s="769" t="s">
        <v>86</v>
      </c>
      <c r="Q63" s="769"/>
      <c r="R63" s="769"/>
      <c r="S63" s="770"/>
      <c r="T63" s="789"/>
      <c r="U63" s="882"/>
      <c r="V63" s="882"/>
      <c r="W63" s="882"/>
      <c r="X63" s="882"/>
      <c r="Y63" s="883"/>
      <c r="AD63" s="9"/>
    </row>
    <row r="64" spans="2:48" s="5" customFormat="1" ht="20.25" customHeight="1">
      <c r="B64" s="171"/>
      <c r="C64" s="169"/>
      <c r="D64" s="169"/>
      <c r="E64" s="169"/>
      <c r="F64" s="169"/>
      <c r="G64" s="169"/>
      <c r="H64" s="169"/>
      <c r="I64" s="169"/>
      <c r="J64" s="169"/>
      <c r="K64" s="872"/>
      <c r="L64" s="873"/>
      <c r="M64" s="873"/>
      <c r="N64" s="873"/>
      <c r="O64" s="874"/>
      <c r="P64" s="782" t="s">
        <v>96</v>
      </c>
      <c r="Q64" s="782"/>
      <c r="R64" s="782"/>
      <c r="S64" s="783"/>
      <c r="T64" s="784"/>
      <c r="U64" s="785"/>
      <c r="V64" s="785"/>
      <c r="W64" s="785"/>
      <c r="X64" s="785"/>
      <c r="Y64" s="786"/>
      <c r="Z64" s="6"/>
    </row>
    <row r="65" spans="2:44" s="5" customFormat="1" ht="20.25" customHeight="1">
      <c r="B65" s="171"/>
      <c r="C65" s="169"/>
      <c r="D65" s="169"/>
      <c r="E65" s="169"/>
      <c r="F65" s="169"/>
      <c r="G65" s="169"/>
      <c r="H65" s="169"/>
      <c r="I65" s="169"/>
      <c r="J65" s="169"/>
      <c r="K65" s="864" t="str">
        <f>IF(OR($P$55=ﾌﾟﾙﾀﾞｳﾝﾘｽﾄ!$H$3,$P$55=ﾌﾟﾙﾀﾞｳﾝﾘｽﾄ!$H$4,$P$58="1.上記記載の管理会社の連絡先と同じ"),"入力不要","区町村名番地")</f>
        <v>入力不要</v>
      </c>
      <c r="L65" s="865"/>
      <c r="M65" s="865"/>
      <c r="N65" s="865"/>
      <c r="O65" s="867"/>
      <c r="P65" s="769" t="s">
        <v>86</v>
      </c>
      <c r="Q65" s="769"/>
      <c r="R65" s="769"/>
      <c r="S65" s="770"/>
      <c r="T65" s="789"/>
      <c r="U65" s="882"/>
      <c r="V65" s="882"/>
      <c r="W65" s="882"/>
      <c r="X65" s="882"/>
      <c r="Y65" s="882"/>
      <c r="Z65" s="882"/>
      <c r="AA65" s="882"/>
      <c r="AB65" s="882"/>
      <c r="AC65" s="882"/>
      <c r="AD65" s="882"/>
      <c r="AE65" s="882"/>
      <c r="AF65" s="882"/>
      <c r="AG65" s="882"/>
      <c r="AH65" s="882"/>
      <c r="AI65" s="882"/>
      <c r="AJ65" s="882"/>
      <c r="AK65" s="882"/>
      <c r="AL65" s="882"/>
      <c r="AM65" s="882"/>
      <c r="AN65" s="882"/>
      <c r="AO65" s="882"/>
      <c r="AP65" s="883"/>
    </row>
    <row r="66" spans="2:44" s="5" customFormat="1" ht="20.25" customHeight="1">
      <c r="B66" s="171"/>
      <c r="C66" s="169"/>
      <c r="D66" s="169"/>
      <c r="E66" s="169"/>
      <c r="F66" s="169"/>
      <c r="G66" s="169"/>
      <c r="H66" s="169"/>
      <c r="I66" s="169"/>
      <c r="J66" s="169"/>
      <c r="K66" s="872"/>
      <c r="L66" s="873"/>
      <c r="M66" s="873"/>
      <c r="N66" s="873"/>
      <c r="O66" s="874"/>
      <c r="P66" s="173" t="s">
        <v>96</v>
      </c>
      <c r="Q66" s="173"/>
      <c r="R66" s="173"/>
      <c r="S66" s="174"/>
      <c r="T66" s="784"/>
      <c r="U66" s="884"/>
      <c r="V66" s="884"/>
      <c r="W66" s="884"/>
      <c r="X66" s="884"/>
      <c r="Y66" s="884"/>
      <c r="Z66" s="884"/>
      <c r="AA66" s="884"/>
      <c r="AB66" s="884"/>
      <c r="AC66" s="884"/>
      <c r="AD66" s="884"/>
      <c r="AE66" s="884"/>
      <c r="AF66" s="884"/>
      <c r="AG66" s="884"/>
      <c r="AH66" s="884"/>
      <c r="AI66" s="884"/>
      <c r="AJ66" s="884"/>
      <c r="AK66" s="884"/>
      <c r="AL66" s="884"/>
      <c r="AM66" s="884"/>
      <c r="AN66" s="884"/>
      <c r="AO66" s="884"/>
      <c r="AP66" s="885"/>
    </row>
    <row r="67" spans="2:44" s="5" customFormat="1" ht="20.25" customHeight="1">
      <c r="B67" s="171"/>
      <c r="C67" s="169"/>
      <c r="D67" s="169"/>
      <c r="E67" s="169"/>
      <c r="F67" s="169"/>
      <c r="G67" s="169"/>
      <c r="H67" s="169"/>
      <c r="I67" s="169"/>
      <c r="J67" s="169"/>
      <c r="K67" s="864" t="str">
        <f>IF(OR($P$55=ﾌﾟﾙﾀﾞｳﾝﾘｽﾄ!$H$3,$P$55=ﾌﾟﾙﾀﾞｳﾝﾘｽﾄ!$H$4,$P$58="1.上記記載の管理会社の連絡先と同じ"),"入力不要","担当部署名")</f>
        <v>入力不要</v>
      </c>
      <c r="L67" s="865"/>
      <c r="M67" s="865"/>
      <c r="N67" s="866"/>
      <c r="O67" s="867"/>
      <c r="P67" s="853"/>
      <c r="Q67" s="862"/>
      <c r="R67" s="862"/>
      <c r="S67" s="862"/>
      <c r="T67" s="862"/>
      <c r="U67" s="862"/>
      <c r="V67" s="862"/>
      <c r="W67" s="862"/>
      <c r="X67" s="862"/>
      <c r="Y67" s="862"/>
      <c r="Z67" s="862"/>
      <c r="AA67" s="862"/>
      <c r="AB67" s="862"/>
      <c r="AC67" s="863"/>
      <c r="AD67" s="7" t="s">
        <v>1207</v>
      </c>
      <c r="AE67" s="12"/>
      <c r="AF67" s="12"/>
      <c r="AG67" s="12"/>
      <c r="AH67" s="12"/>
      <c r="AI67" s="12"/>
      <c r="AJ67" s="12"/>
      <c r="AK67" s="12"/>
      <c r="AL67" s="12"/>
    </row>
    <row r="68" spans="2:44" s="5" customFormat="1" ht="20.25" customHeight="1">
      <c r="B68" s="171"/>
      <c r="C68" s="169"/>
      <c r="D68" s="169"/>
      <c r="E68" s="169"/>
      <c r="F68" s="169"/>
      <c r="G68" s="169"/>
      <c r="H68" s="169"/>
      <c r="I68" s="169"/>
      <c r="J68" s="169"/>
      <c r="K68" s="864" t="str">
        <f>IF(OR($P$55=ﾌﾟﾙﾀﾞｳﾝﾘｽﾄ!$H$3,$P$55=ﾌﾟﾙﾀﾞｳﾝﾘｽﾄ!$H$4,$P$58="1.上記記載の管理会社の連絡先と同じ"),"入力不要","担当者名")</f>
        <v>入力不要</v>
      </c>
      <c r="L68" s="865"/>
      <c r="M68" s="865"/>
      <c r="N68" s="866"/>
      <c r="O68" s="867"/>
      <c r="P68" s="853"/>
      <c r="Q68" s="862"/>
      <c r="R68" s="862"/>
      <c r="S68" s="862"/>
      <c r="T68" s="862"/>
      <c r="U68" s="862"/>
      <c r="V68" s="862"/>
      <c r="W68" s="862"/>
      <c r="X68" s="862"/>
      <c r="Y68" s="862"/>
      <c r="Z68" s="862"/>
      <c r="AA68" s="862"/>
      <c r="AB68" s="862"/>
      <c r="AC68" s="863"/>
      <c r="AD68" s="23" t="s">
        <v>1248</v>
      </c>
      <c r="AE68" s="12"/>
      <c r="AF68" s="12"/>
      <c r="AG68" s="12"/>
      <c r="AH68" s="12"/>
      <c r="AI68" s="12"/>
      <c r="AJ68" s="12"/>
      <c r="AK68" s="12"/>
      <c r="AL68" s="12"/>
    </row>
    <row r="69" spans="2:44" s="5" customFormat="1" ht="20.25" customHeight="1">
      <c r="B69" s="172"/>
      <c r="C69" s="173"/>
      <c r="D69" s="173"/>
      <c r="E69" s="173"/>
      <c r="F69" s="173"/>
      <c r="G69" s="173"/>
      <c r="H69" s="173"/>
      <c r="I69" s="173"/>
      <c r="J69" s="173"/>
      <c r="K69" s="875" t="str">
        <f>IF(OR($P$55=ﾌﾟﾙﾀﾞｳﾝﾘｽﾄ!$H$3,$P$55=ﾌﾟﾙﾀﾞｳﾝﾘｽﾄ!$H$4,$P$58="1.上記記載の管理会社の連絡先と同じ"),"入力不要","電話番号")</f>
        <v>入力不要</v>
      </c>
      <c r="L69" s="876"/>
      <c r="M69" s="876"/>
      <c r="N69" s="877"/>
      <c r="O69" s="878"/>
      <c r="P69" s="879" t="s">
        <v>106</v>
      </c>
      <c r="Q69" s="880"/>
      <c r="R69" s="881"/>
      <c r="S69" s="8" t="s">
        <v>14</v>
      </c>
      <c r="T69" s="827" t="s">
        <v>106</v>
      </c>
      <c r="U69" s="880"/>
      <c r="V69" s="881"/>
      <c r="W69" s="8" t="s">
        <v>14</v>
      </c>
      <c r="X69" s="827" t="s">
        <v>106</v>
      </c>
      <c r="Y69" s="880"/>
      <c r="Z69" s="881"/>
      <c r="AA69" s="125" t="s">
        <v>1325</v>
      </c>
      <c r="AB69" s="9"/>
      <c r="AC69" s="9"/>
      <c r="AD69" s="9"/>
      <c r="AE69" s="9"/>
      <c r="AF69" s="9"/>
      <c r="AG69" s="9"/>
      <c r="AH69" s="9"/>
      <c r="AI69" s="9"/>
      <c r="AJ69" s="9"/>
      <c r="AK69" s="9"/>
    </row>
    <row r="70" spans="2:44" s="5" customFormat="1" ht="6" customHeight="1">
      <c r="AA70" s="9"/>
    </row>
    <row r="71" spans="2:44" s="5" customFormat="1" ht="20.25" customHeight="1">
      <c r="B71" s="767" t="s">
        <v>33</v>
      </c>
      <c r="C71" s="166"/>
      <c r="D71" s="166"/>
      <c r="E71" s="166"/>
      <c r="F71" s="166"/>
      <c r="G71" s="166"/>
      <c r="H71" s="166"/>
      <c r="I71" s="166"/>
      <c r="J71" s="167"/>
      <c r="K71" s="759" t="s">
        <v>34</v>
      </c>
      <c r="L71" s="760"/>
      <c r="M71" s="760"/>
      <c r="N71" s="760"/>
      <c r="O71" s="761"/>
      <c r="P71" s="909">
        <v>1</v>
      </c>
      <c r="Q71" s="910"/>
      <c r="R71" s="911"/>
      <c r="S71" s="5" t="s">
        <v>35</v>
      </c>
      <c r="T71" s="6" t="s">
        <v>1210</v>
      </c>
    </row>
    <row r="72" spans="2:44" s="5" customFormat="1" ht="20.25" customHeight="1">
      <c r="B72" s="171"/>
      <c r="C72" s="169"/>
      <c r="D72" s="169"/>
      <c r="E72" s="169"/>
      <c r="F72" s="169"/>
      <c r="G72" s="169"/>
      <c r="H72" s="169"/>
      <c r="I72" s="169"/>
      <c r="J72" s="170"/>
      <c r="K72" s="759" t="s">
        <v>36</v>
      </c>
      <c r="L72" s="760"/>
      <c r="M72" s="760"/>
      <c r="N72" s="760"/>
      <c r="O72" s="761"/>
      <c r="P72" s="909">
        <v>8</v>
      </c>
      <c r="Q72" s="910"/>
      <c r="R72" s="911"/>
      <c r="S72" s="5" t="s">
        <v>37</v>
      </c>
      <c r="T72" s="6" t="s">
        <v>1197</v>
      </c>
    </row>
    <row r="73" spans="2:44" s="5" customFormat="1" ht="20.25" customHeight="1">
      <c r="B73" s="171"/>
      <c r="C73" s="169"/>
      <c r="D73" s="169"/>
      <c r="E73" s="169"/>
      <c r="F73" s="169"/>
      <c r="G73" s="169"/>
      <c r="H73" s="169"/>
      <c r="I73" s="169"/>
      <c r="J73" s="170"/>
      <c r="K73" s="759" t="s">
        <v>38</v>
      </c>
      <c r="L73" s="760"/>
      <c r="M73" s="760"/>
      <c r="N73" s="760"/>
      <c r="O73" s="761"/>
      <c r="P73" s="909">
        <v>82</v>
      </c>
      <c r="Q73" s="910"/>
      <c r="R73" s="911"/>
      <c r="S73" s="5" t="s">
        <v>39</v>
      </c>
      <c r="T73" s="6" t="s">
        <v>1198</v>
      </c>
    </row>
    <row r="74" spans="2:44" s="5" customFormat="1" ht="20.25" customHeight="1">
      <c r="B74" s="171"/>
      <c r="C74" s="169"/>
      <c r="D74" s="169"/>
      <c r="E74" s="169"/>
      <c r="F74" s="169"/>
      <c r="G74" s="169"/>
      <c r="H74" s="169"/>
      <c r="I74" s="169"/>
      <c r="J74" s="170"/>
      <c r="K74" s="767" t="s">
        <v>40</v>
      </c>
      <c r="L74" s="166"/>
      <c r="M74" s="166"/>
      <c r="N74" s="166"/>
      <c r="O74" s="167"/>
      <c r="P74" s="909">
        <v>77</v>
      </c>
      <c r="Q74" s="910"/>
      <c r="R74" s="911"/>
      <c r="S74" s="5" t="s">
        <v>78</v>
      </c>
      <c r="U74" s="6" t="s">
        <v>1199</v>
      </c>
    </row>
    <row r="75" spans="2:44" s="5" customFormat="1" ht="36.75" customHeight="1">
      <c r="B75" s="171"/>
      <c r="C75" s="169"/>
      <c r="D75" s="169"/>
      <c r="E75" s="169"/>
      <c r="F75" s="169"/>
      <c r="G75" s="169"/>
      <c r="H75" s="169"/>
      <c r="I75" s="169"/>
      <c r="J75" s="170"/>
      <c r="K75" s="895" t="s">
        <v>1229</v>
      </c>
      <c r="L75" s="896"/>
      <c r="M75" s="896"/>
      <c r="N75" s="896"/>
      <c r="O75" s="896"/>
      <c r="P75" s="896"/>
      <c r="Q75" s="896"/>
      <c r="R75" s="896"/>
      <c r="S75" s="896"/>
      <c r="T75" s="896"/>
      <c r="U75" s="897"/>
      <c r="V75" s="759" t="s">
        <v>41</v>
      </c>
      <c r="W75" s="760"/>
      <c r="X75" s="761"/>
      <c r="Y75" s="762">
        <v>10</v>
      </c>
      <c r="Z75" s="763"/>
      <c r="AA75" s="8" t="s">
        <v>42</v>
      </c>
      <c r="AB75" s="762">
        <v>9</v>
      </c>
      <c r="AC75" s="763"/>
      <c r="AD75" s="5" t="s">
        <v>30</v>
      </c>
      <c r="AF75" s="6" t="s">
        <v>108</v>
      </c>
    </row>
    <row r="76" spans="2:44" s="5" customFormat="1" ht="20.25" customHeight="1">
      <c r="B76" s="171"/>
      <c r="C76" s="169"/>
      <c r="D76" s="169"/>
      <c r="E76" s="169"/>
      <c r="F76" s="169"/>
      <c r="G76" s="169"/>
      <c r="H76" s="169"/>
      <c r="I76" s="169"/>
      <c r="J76" s="170"/>
      <c r="K76" s="887" t="s">
        <v>44</v>
      </c>
      <c r="L76" s="888"/>
      <c r="M76" s="888"/>
      <c r="N76" s="888"/>
      <c r="O76" s="889"/>
      <c r="P76" s="890" t="s">
        <v>46</v>
      </c>
      <c r="Q76" s="891"/>
      <c r="R76" s="891"/>
      <c r="S76" s="892"/>
      <c r="T76" s="893">
        <v>29</v>
      </c>
      <c r="U76" s="894"/>
      <c r="V76" s="5" t="s">
        <v>42</v>
      </c>
      <c r="W76" s="6" t="s">
        <v>1211</v>
      </c>
    </row>
    <row r="77" spans="2:44" s="5" customFormat="1" ht="20.25" customHeight="1">
      <c r="B77" s="171"/>
      <c r="C77" s="169"/>
      <c r="D77" s="169"/>
      <c r="E77" s="169"/>
      <c r="F77" s="169"/>
      <c r="G77" s="169"/>
      <c r="H77" s="169"/>
      <c r="I77" s="169"/>
      <c r="J77" s="170"/>
      <c r="K77" s="759" t="s">
        <v>47</v>
      </c>
      <c r="L77" s="760"/>
      <c r="M77" s="760"/>
      <c r="N77" s="760"/>
      <c r="O77" s="761"/>
      <c r="P77" s="790" t="s">
        <v>49</v>
      </c>
      <c r="Q77" s="791"/>
      <c r="R77" s="791"/>
      <c r="S77" s="791"/>
      <c r="T77" s="791"/>
      <c r="U77" s="791"/>
      <c r="V77" s="791"/>
      <c r="W77" s="791"/>
      <c r="X77" s="791"/>
      <c r="Y77" s="791"/>
      <c r="Z77" s="791"/>
      <c r="AA77" s="791"/>
      <c r="AB77" s="791"/>
      <c r="AC77" s="791"/>
      <c r="AD77" s="791"/>
      <c r="AE77" s="792"/>
      <c r="AF77" s="6" t="s">
        <v>1204</v>
      </c>
    </row>
    <row r="78" spans="2:44" s="5" customFormat="1" ht="20.25" customHeight="1">
      <c r="B78" s="171"/>
      <c r="C78" s="169"/>
      <c r="D78" s="169"/>
      <c r="E78" s="169"/>
      <c r="F78" s="169"/>
      <c r="G78" s="169"/>
      <c r="H78" s="169"/>
      <c r="I78" s="169"/>
      <c r="J78" s="170"/>
      <c r="K78" s="165" t="s">
        <v>98</v>
      </c>
      <c r="L78" s="166"/>
      <c r="M78" s="166"/>
      <c r="N78" s="166"/>
      <c r="O78" s="167"/>
      <c r="P78" s="789" t="s">
        <v>57</v>
      </c>
      <c r="Q78" s="772"/>
      <c r="R78" s="772"/>
      <c r="S78" s="772"/>
      <c r="T78" s="772"/>
      <c r="U78" s="772"/>
      <c r="V78" s="772"/>
      <c r="W78" s="772"/>
      <c r="X78" s="772"/>
      <c r="Y78" s="772"/>
      <c r="Z78" s="772"/>
      <c r="AA78" s="772"/>
      <c r="AB78" s="772"/>
      <c r="AC78" s="772"/>
      <c r="AD78" s="772"/>
      <c r="AE78" s="773"/>
      <c r="AF78" s="310" t="s">
        <v>1212</v>
      </c>
      <c r="AG78" s="310"/>
      <c r="AH78" s="310"/>
      <c r="AI78" s="310"/>
      <c r="AJ78" s="310"/>
      <c r="AK78" s="310"/>
      <c r="AL78" s="310"/>
      <c r="AM78" s="310"/>
      <c r="AN78" s="310"/>
      <c r="AO78" s="310"/>
      <c r="AP78" s="310"/>
      <c r="AQ78" s="310"/>
      <c r="AR78" s="310"/>
    </row>
    <row r="79" spans="2:44" s="5" customFormat="1" ht="20.25" customHeight="1">
      <c r="B79" s="171"/>
      <c r="C79" s="169"/>
      <c r="D79" s="169"/>
      <c r="E79" s="169"/>
      <c r="F79" s="169"/>
      <c r="G79" s="169"/>
      <c r="H79" s="169"/>
      <c r="I79" s="169"/>
      <c r="J79" s="170"/>
      <c r="K79" s="172"/>
      <c r="L79" s="173"/>
      <c r="M79" s="173"/>
      <c r="N79" s="173"/>
      <c r="O79" s="174"/>
      <c r="P79" s="886"/>
      <c r="Q79" s="775"/>
      <c r="R79" s="775"/>
      <c r="S79" s="775"/>
      <c r="T79" s="775"/>
      <c r="U79" s="775"/>
      <c r="V79" s="775"/>
      <c r="W79" s="775"/>
      <c r="X79" s="775"/>
      <c r="Y79" s="775"/>
      <c r="Z79" s="775"/>
      <c r="AA79" s="775"/>
      <c r="AB79" s="775"/>
      <c r="AC79" s="775"/>
      <c r="AD79" s="775"/>
      <c r="AE79" s="776"/>
      <c r="AF79" s="310"/>
      <c r="AG79" s="310"/>
      <c r="AH79" s="310"/>
      <c r="AI79" s="310"/>
      <c r="AJ79" s="310"/>
      <c r="AK79" s="310"/>
      <c r="AL79" s="310"/>
      <c r="AM79" s="310"/>
      <c r="AN79" s="310"/>
      <c r="AO79" s="310"/>
      <c r="AP79" s="310"/>
      <c r="AQ79" s="310"/>
      <c r="AR79" s="310"/>
    </row>
    <row r="80" spans="2:44" s="5" customFormat="1" ht="20.25" customHeight="1">
      <c r="B80" s="171"/>
      <c r="C80" s="169"/>
      <c r="D80" s="169"/>
      <c r="E80" s="169"/>
      <c r="F80" s="169"/>
      <c r="G80" s="169"/>
      <c r="H80" s="169"/>
      <c r="I80" s="169"/>
      <c r="J80" s="170"/>
      <c r="K80" s="840" t="s">
        <v>59</v>
      </c>
      <c r="L80" s="841"/>
      <c r="M80" s="841"/>
      <c r="N80" s="841"/>
      <c r="O80" s="843"/>
      <c r="P80" s="790" t="s">
        <v>1201</v>
      </c>
      <c r="Q80" s="791"/>
      <c r="R80" s="791"/>
      <c r="S80" s="791"/>
      <c r="T80" s="791"/>
      <c r="U80" s="791"/>
      <c r="V80" s="791"/>
      <c r="W80" s="791"/>
      <c r="X80" s="791"/>
      <c r="Y80" s="791"/>
      <c r="Z80" s="791"/>
      <c r="AA80" s="791"/>
      <c r="AB80" s="791"/>
      <c r="AC80" s="791"/>
      <c r="AD80" s="791"/>
      <c r="AE80" s="792"/>
      <c r="AF80" s="6" t="s">
        <v>1204</v>
      </c>
    </row>
    <row r="81" spans="1:89" s="5" customFormat="1" ht="20.25" customHeight="1">
      <c r="B81" s="172"/>
      <c r="C81" s="173"/>
      <c r="D81" s="173"/>
      <c r="E81" s="173"/>
      <c r="F81" s="173"/>
      <c r="G81" s="173"/>
      <c r="H81" s="173"/>
      <c r="I81" s="173"/>
      <c r="J81" s="174"/>
      <c r="K81" s="840" t="s">
        <v>67</v>
      </c>
      <c r="L81" s="841"/>
      <c r="M81" s="841"/>
      <c r="N81" s="841"/>
      <c r="O81" s="843"/>
      <c r="P81" s="900" t="s">
        <v>1255</v>
      </c>
      <c r="Q81" s="901"/>
      <c r="R81" s="901"/>
      <c r="S81" s="901"/>
      <c r="T81" s="901"/>
      <c r="U81" s="901"/>
      <c r="V81" s="901"/>
      <c r="W81" s="902"/>
      <c r="X81" s="6" t="s">
        <v>1204</v>
      </c>
    </row>
    <row r="82" spans="1:89" s="5" customFormat="1" ht="6.75" customHeight="1"/>
    <row r="83" spans="1:89" s="5" customFormat="1" ht="20.25" customHeight="1">
      <c r="B83" s="165" t="s">
        <v>1200</v>
      </c>
      <c r="C83" s="166"/>
      <c r="D83" s="166"/>
      <c r="E83" s="166"/>
      <c r="F83" s="166"/>
      <c r="G83" s="166"/>
      <c r="H83" s="166"/>
      <c r="I83" s="166"/>
      <c r="J83" s="167"/>
      <c r="K83" s="759" t="s">
        <v>99</v>
      </c>
      <c r="L83" s="760"/>
      <c r="M83" s="760"/>
      <c r="N83" s="760"/>
      <c r="O83" s="761"/>
      <c r="P83" s="903">
        <v>24</v>
      </c>
      <c r="Q83" s="904"/>
      <c r="R83" s="904"/>
      <c r="S83" s="905"/>
      <c r="T83" s="5" t="s">
        <v>60</v>
      </c>
    </row>
    <row r="84" spans="1:89" s="5" customFormat="1" ht="20.25" customHeight="1">
      <c r="B84" s="172"/>
      <c r="C84" s="173"/>
      <c r="D84" s="173"/>
      <c r="E84" s="173"/>
      <c r="F84" s="173"/>
      <c r="G84" s="173"/>
      <c r="H84" s="173"/>
      <c r="I84" s="173"/>
      <c r="J84" s="174"/>
      <c r="K84" s="759" t="s">
        <v>100</v>
      </c>
      <c r="L84" s="760"/>
      <c r="M84" s="760"/>
      <c r="N84" s="760"/>
      <c r="O84" s="761"/>
      <c r="P84" s="906">
        <f>IF(P83="","",P83*50)</f>
        <v>1200</v>
      </c>
      <c r="Q84" s="907"/>
      <c r="R84" s="907"/>
      <c r="S84" s="908"/>
      <c r="T84" s="5" t="s">
        <v>61</v>
      </c>
      <c r="V84" s="7" t="s">
        <v>1213</v>
      </c>
    </row>
    <row r="85" spans="1:89" s="5" customFormat="1" ht="6" customHeight="1"/>
    <row r="86" spans="1:89" s="5" customFormat="1" ht="20.25" customHeight="1">
      <c r="B86" s="759" t="s">
        <v>1256</v>
      </c>
      <c r="C86" s="760"/>
      <c r="D86" s="760"/>
      <c r="E86" s="760"/>
      <c r="F86" s="760"/>
      <c r="G86" s="760"/>
      <c r="H86" s="760"/>
      <c r="I86" s="760"/>
      <c r="J86" s="761"/>
      <c r="K86" s="759" t="s">
        <v>29</v>
      </c>
      <c r="L86" s="761"/>
      <c r="M86" s="762">
        <v>1</v>
      </c>
      <c r="N86" s="763"/>
      <c r="O86" s="5" t="s">
        <v>1249</v>
      </c>
      <c r="Q86" s="6" t="s">
        <v>1250</v>
      </c>
    </row>
    <row r="87" spans="1:89" s="5" customFormat="1" ht="20.25" customHeight="1">
      <c r="B87" s="759" t="s">
        <v>1251</v>
      </c>
      <c r="C87" s="760"/>
      <c r="D87" s="760"/>
      <c r="E87" s="760"/>
      <c r="F87" s="760"/>
      <c r="G87" s="760"/>
      <c r="H87" s="760"/>
      <c r="I87" s="760"/>
      <c r="J87" s="761"/>
      <c r="K87" s="759" t="s">
        <v>29</v>
      </c>
      <c r="L87" s="761"/>
      <c r="M87" s="898">
        <f>IF($M$86="","",IF(M86=12,1,M86+1))</f>
        <v>2</v>
      </c>
      <c r="N87" s="899"/>
      <c r="O87" s="5" t="s">
        <v>2</v>
      </c>
      <c r="Q87" s="7" t="s">
        <v>1252</v>
      </c>
    </row>
    <row r="88" spans="1:89" s="5" customFormat="1" ht="20.25" customHeight="1" thickBot="1">
      <c r="AG88" s="758" t="str">
        <f>IF(K89="2.任意の封筒（宅配便等を含む。）","「2.任意の封筒（宅配便等を含む。）」を選択された場合、「宛先兼チェックリスト」もあわせて印刷されます。問合せ先名称等を入力の上、封筒の表面に貼付してご郵送願います。","")</f>
        <v>「2.任意の封筒（宅配便等を含む。）」を選択された場合、「宛先兼チェックリスト」もあわせて印刷されます。問合せ先名称等を入力の上、封筒の表面に貼付してご郵送願います。</v>
      </c>
      <c r="AH88" s="758"/>
      <c r="AI88" s="758"/>
      <c r="AJ88" s="758"/>
      <c r="AK88" s="758"/>
      <c r="AL88" s="758"/>
      <c r="AM88" s="758"/>
      <c r="AN88" s="758"/>
      <c r="AO88" s="758"/>
      <c r="AP88" s="758"/>
      <c r="AQ88" s="758"/>
      <c r="AR88" s="758"/>
      <c r="AS88" s="758"/>
      <c r="AT88" s="758"/>
      <c r="AU88" s="758"/>
      <c r="AV88" s="758"/>
      <c r="AW88" s="758"/>
      <c r="AX88" s="758"/>
      <c r="AY88" s="758"/>
      <c r="AZ88" s="758"/>
      <c r="BA88" s="758"/>
      <c r="BB88" s="758"/>
      <c r="BC88" s="758"/>
    </row>
    <row r="89" spans="1:89" s="5" customFormat="1" ht="20.25" customHeight="1" thickBot="1">
      <c r="B89" s="915" t="s">
        <v>1233</v>
      </c>
      <c r="C89" s="915"/>
      <c r="D89" s="915"/>
      <c r="E89" s="915"/>
      <c r="F89" s="915"/>
      <c r="G89" s="915"/>
      <c r="H89" s="915"/>
      <c r="I89" s="915"/>
      <c r="J89" s="915"/>
      <c r="K89" s="916" t="s">
        <v>1261</v>
      </c>
      <c r="L89" s="917"/>
      <c r="M89" s="917"/>
      <c r="N89" s="917"/>
      <c r="O89" s="917"/>
      <c r="P89" s="917"/>
      <c r="Q89" s="917"/>
      <c r="R89" s="917"/>
      <c r="S89" s="917"/>
      <c r="T89" s="917"/>
      <c r="U89" s="917"/>
      <c r="V89" s="917"/>
      <c r="W89" s="917"/>
      <c r="X89" s="6" t="s">
        <v>1204</v>
      </c>
      <c r="AG89" s="758"/>
      <c r="AH89" s="758"/>
      <c r="AI89" s="758"/>
      <c r="AJ89" s="758"/>
      <c r="AK89" s="758"/>
      <c r="AL89" s="758"/>
      <c r="AM89" s="758"/>
      <c r="AN89" s="758"/>
      <c r="AO89" s="758"/>
      <c r="AP89" s="758"/>
      <c r="AQ89" s="758"/>
      <c r="AR89" s="758"/>
      <c r="AS89" s="758"/>
      <c r="AT89" s="758"/>
      <c r="AU89" s="758"/>
      <c r="AV89" s="758"/>
      <c r="AW89" s="758"/>
      <c r="AX89" s="758"/>
      <c r="AY89" s="758"/>
      <c r="AZ89" s="758"/>
      <c r="BA89" s="758"/>
      <c r="BB89" s="758"/>
      <c r="BC89" s="758"/>
      <c r="BD89" s="73"/>
      <c r="BE89" s="73"/>
      <c r="BF89" s="73"/>
    </row>
    <row r="90" spans="1:89" s="5" customFormat="1" ht="18.75" customHeight="1">
      <c r="AG90" s="758"/>
      <c r="AH90" s="758"/>
      <c r="AI90" s="758"/>
      <c r="AJ90" s="758"/>
      <c r="AK90" s="758"/>
      <c r="AL90" s="758"/>
      <c r="AM90" s="758"/>
      <c r="AN90" s="758"/>
      <c r="AO90" s="758"/>
      <c r="AP90" s="758"/>
      <c r="AQ90" s="758"/>
      <c r="AR90" s="758"/>
      <c r="AS90" s="758"/>
      <c r="AT90" s="758"/>
      <c r="AU90" s="758"/>
      <c r="AV90" s="758"/>
      <c r="AW90" s="758"/>
      <c r="AX90" s="758"/>
      <c r="AY90" s="758"/>
      <c r="AZ90" s="758"/>
      <c r="BA90" s="758"/>
      <c r="BB90" s="758"/>
      <c r="BC90" s="758"/>
      <c r="BD90" s="73"/>
      <c r="BE90" s="73"/>
      <c r="BF90" s="73"/>
    </row>
    <row r="91" spans="1:89" s="5" customFormat="1" ht="23.25" customHeight="1">
      <c r="B91" s="165" t="s">
        <v>1298</v>
      </c>
      <c r="C91" s="166"/>
      <c r="D91" s="166"/>
      <c r="E91" s="166"/>
      <c r="F91" s="166"/>
      <c r="G91" s="166"/>
      <c r="H91" s="166"/>
      <c r="I91" s="166"/>
      <c r="J91" s="167"/>
      <c r="K91" s="912" t="str">
        <f>IF($K$89=ﾌﾟﾙﾀﾞｳﾝﾘｽﾄ!$F$21,"入力不要","お選びください→")</f>
        <v>お選びください→</v>
      </c>
      <c r="L91" s="913"/>
      <c r="M91" s="913"/>
      <c r="N91" s="913"/>
      <c r="O91" s="914"/>
      <c r="P91" s="900" t="s">
        <v>1297</v>
      </c>
      <c r="Q91" s="918"/>
      <c r="R91" s="918"/>
      <c r="S91" s="918"/>
      <c r="T91" s="918"/>
      <c r="U91" s="918"/>
      <c r="V91" s="918"/>
      <c r="W91" s="918"/>
      <c r="X91" s="918"/>
      <c r="Y91" s="918"/>
      <c r="Z91" s="918"/>
      <c r="AA91" s="918"/>
      <c r="AB91" s="918"/>
      <c r="AC91" s="918"/>
      <c r="AD91" s="918"/>
      <c r="AE91" s="919"/>
      <c r="AF91" s="6" t="s">
        <v>1204</v>
      </c>
      <c r="AG91" s="122"/>
      <c r="AH91" s="122"/>
      <c r="AI91" s="122"/>
      <c r="AJ91" s="122"/>
      <c r="AK91" s="122"/>
      <c r="AL91" s="122"/>
      <c r="AM91" s="122"/>
      <c r="AN91" s="122"/>
      <c r="AO91" s="122"/>
      <c r="AP91" s="122"/>
      <c r="AQ91" s="122"/>
      <c r="AR91" s="122"/>
      <c r="AS91" s="122"/>
      <c r="AT91" s="122"/>
      <c r="AU91" s="122"/>
      <c r="AV91" s="122"/>
      <c r="AW91" s="122"/>
      <c r="AX91" s="122"/>
      <c r="AY91" s="122"/>
      <c r="AZ91" s="122"/>
      <c r="BA91" s="122"/>
      <c r="BB91" s="122"/>
      <c r="BC91" s="122"/>
      <c r="BD91" s="73"/>
      <c r="BE91" s="73"/>
      <c r="BF91" s="73"/>
    </row>
    <row r="92" spans="1:89" s="5" customFormat="1" ht="23.25" customHeight="1">
      <c r="B92" s="168"/>
      <c r="C92" s="169"/>
      <c r="D92" s="169"/>
      <c r="E92" s="169"/>
      <c r="F92" s="169"/>
      <c r="G92" s="169"/>
      <c r="H92" s="169"/>
      <c r="I92" s="169"/>
      <c r="J92" s="170"/>
      <c r="K92" s="912" t="str">
        <f>IF(OR($K$89=ﾌﾟﾙﾀﾞｳﾝﾘｽﾄ!$F$21,$P$91=ﾌﾟﾙﾀﾞｳﾝﾘｽﾄ!$F$24,$P$91=ﾌﾟﾙﾀﾞｳﾝﾘｽﾄ!$F$25),"入力不要","名称")</f>
        <v>入力不要</v>
      </c>
      <c r="L92" s="913"/>
      <c r="M92" s="913"/>
      <c r="N92" s="913"/>
      <c r="O92" s="914"/>
      <c r="P92" s="790"/>
      <c r="Q92" s="791"/>
      <c r="R92" s="791"/>
      <c r="S92" s="791"/>
      <c r="T92" s="791"/>
      <c r="U92" s="791"/>
      <c r="V92" s="791"/>
      <c r="W92" s="791"/>
      <c r="X92" s="791"/>
      <c r="Y92" s="791"/>
      <c r="Z92" s="791"/>
      <c r="AA92" s="791"/>
      <c r="AB92" s="791"/>
      <c r="AC92" s="791"/>
      <c r="AD92" s="791"/>
      <c r="AE92" s="792"/>
      <c r="AG92" s="122"/>
      <c r="AH92" s="122"/>
      <c r="AI92" s="122"/>
      <c r="AJ92" s="122"/>
      <c r="AK92" s="122"/>
      <c r="AL92" s="122"/>
      <c r="AM92" s="122"/>
      <c r="AN92" s="122"/>
      <c r="AO92" s="122"/>
      <c r="AP92" s="122"/>
      <c r="AQ92" s="122"/>
      <c r="AR92" s="122"/>
      <c r="AS92" s="122"/>
      <c r="AT92" s="122"/>
      <c r="AU92" s="122"/>
      <c r="AV92" s="122"/>
      <c r="AW92" s="122"/>
      <c r="AX92" s="122"/>
      <c r="AY92" s="122"/>
      <c r="AZ92" s="122"/>
      <c r="BA92" s="122"/>
      <c r="BB92" s="122"/>
      <c r="BC92" s="122"/>
      <c r="BD92" s="73"/>
      <c r="BE92" s="73"/>
      <c r="BF92" s="73"/>
    </row>
    <row r="93" spans="1:89" s="5" customFormat="1" ht="23.25" customHeight="1">
      <c r="B93" s="171"/>
      <c r="C93" s="169"/>
      <c r="D93" s="169"/>
      <c r="E93" s="169"/>
      <c r="F93" s="169"/>
      <c r="G93" s="169"/>
      <c r="H93" s="169"/>
      <c r="I93" s="169"/>
      <c r="J93" s="170"/>
      <c r="K93" s="912" t="str">
        <f>IF(OR($K$89=ﾌﾟﾙﾀﾞｳﾝﾘｽﾄ!$F$21,$P$91=ﾌﾟﾙﾀﾞｳﾝﾘｽﾄ!$F$24,$P$91=ﾌﾟﾙﾀﾞｳﾝﾘｽﾄ!$F$25),"入力不要","住所")</f>
        <v>入力不要</v>
      </c>
      <c r="L93" s="913"/>
      <c r="M93" s="913"/>
      <c r="N93" s="913"/>
      <c r="O93" s="914"/>
      <c r="P93" s="790"/>
      <c r="Q93" s="791"/>
      <c r="R93" s="791"/>
      <c r="S93" s="791"/>
      <c r="T93" s="791"/>
      <c r="U93" s="791"/>
      <c r="V93" s="791"/>
      <c r="W93" s="791"/>
      <c r="X93" s="791"/>
      <c r="Y93" s="791"/>
      <c r="Z93" s="791"/>
      <c r="AA93" s="791"/>
      <c r="AB93" s="791"/>
      <c r="AC93" s="791"/>
      <c r="AD93" s="791"/>
      <c r="AE93" s="791"/>
      <c r="AF93" s="791"/>
      <c r="AG93" s="791"/>
      <c r="AH93" s="791"/>
      <c r="AI93" s="791"/>
      <c r="AJ93" s="791"/>
      <c r="AK93" s="791"/>
      <c r="AL93" s="791"/>
      <c r="AM93" s="792"/>
      <c r="AN93" s="122"/>
      <c r="AO93" s="122"/>
      <c r="AP93" s="122"/>
      <c r="AQ93" s="122"/>
      <c r="AR93" s="122"/>
      <c r="AS93" s="122"/>
      <c r="AT93" s="122"/>
      <c r="AU93" s="122"/>
      <c r="AV93" s="122"/>
      <c r="AW93" s="122"/>
      <c r="AX93" s="122"/>
      <c r="AY93" s="122"/>
      <c r="AZ93" s="122"/>
      <c r="BA93" s="122"/>
      <c r="BB93" s="122"/>
      <c r="BC93" s="122"/>
      <c r="BD93" s="73"/>
      <c r="BE93" s="73"/>
      <c r="BF93" s="73"/>
    </row>
    <row r="94" spans="1:89" s="5" customFormat="1" ht="23.25" customHeight="1">
      <c r="B94" s="172"/>
      <c r="C94" s="173"/>
      <c r="D94" s="173"/>
      <c r="E94" s="173"/>
      <c r="F94" s="173"/>
      <c r="G94" s="173"/>
      <c r="H94" s="173"/>
      <c r="I94" s="173"/>
      <c r="J94" s="174"/>
      <c r="K94" s="912" t="str">
        <f>IF(OR($K$89=ﾌﾟﾙﾀﾞｳﾝﾘｽﾄ!$F$21,$P$91=ﾌﾟﾙﾀﾞｳﾝﾘｽﾄ!$F$24,$P$91=ﾌﾟﾙﾀﾞｳﾝﾘｽﾄ!$F$25),"入力不要","電話番号")</f>
        <v>入力不要</v>
      </c>
      <c r="L94" s="913"/>
      <c r="M94" s="913"/>
      <c r="N94" s="913"/>
      <c r="O94" s="914"/>
      <c r="P94" s="827" t="s">
        <v>106</v>
      </c>
      <c r="Q94" s="828"/>
      <c r="R94" s="829"/>
      <c r="S94" s="8" t="s">
        <v>14</v>
      </c>
      <c r="T94" s="827" t="s">
        <v>106</v>
      </c>
      <c r="U94" s="828"/>
      <c r="V94" s="829"/>
      <c r="W94" s="8" t="s">
        <v>14</v>
      </c>
      <c r="X94" s="827" t="s">
        <v>106</v>
      </c>
      <c r="Y94" s="828"/>
      <c r="Z94" s="829"/>
      <c r="AG94" s="122"/>
      <c r="AH94" s="122"/>
      <c r="AI94" s="122"/>
      <c r="AJ94" s="122"/>
      <c r="AK94" s="122"/>
      <c r="AL94" s="122"/>
      <c r="AM94" s="122"/>
      <c r="AN94" s="122"/>
      <c r="AO94" s="122"/>
      <c r="AP94" s="122"/>
      <c r="AQ94" s="122"/>
      <c r="AR94" s="122"/>
      <c r="AS94" s="122"/>
      <c r="AT94" s="122"/>
      <c r="AU94" s="122"/>
      <c r="AV94" s="122"/>
      <c r="AW94" s="122"/>
      <c r="AX94" s="122"/>
      <c r="AY94" s="122"/>
      <c r="AZ94" s="122"/>
      <c r="BA94" s="122"/>
      <c r="BB94" s="122"/>
      <c r="BC94" s="122"/>
      <c r="BD94" s="73"/>
      <c r="BE94" s="73"/>
      <c r="BF94" s="73"/>
    </row>
    <row r="95" spans="1:89" s="2" customFormat="1" ht="23.25" customHeight="1" thickBot="1">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134"/>
      <c r="AH95" s="134"/>
      <c r="AI95" s="134"/>
      <c r="AJ95" s="134"/>
      <c r="AK95" s="134"/>
      <c r="AL95" s="134"/>
      <c r="AM95" s="134"/>
      <c r="AN95" s="134"/>
      <c r="AO95" s="134"/>
      <c r="AP95" s="134"/>
      <c r="AQ95" s="134"/>
      <c r="AR95" s="134"/>
      <c r="AS95" s="134"/>
      <c r="AT95" s="134"/>
      <c r="AU95" s="134"/>
      <c r="AV95" s="134"/>
      <c r="AW95" s="134"/>
      <c r="AX95" s="134"/>
      <c r="AY95" s="134"/>
      <c r="AZ95" s="134"/>
      <c r="BA95" s="134"/>
      <c r="BB95" s="134"/>
      <c r="BC95" s="134"/>
      <c r="BD95" s="73"/>
      <c r="BE95" s="73"/>
      <c r="BF95" s="73"/>
      <c r="BG95" s="5"/>
      <c r="BH95" s="5"/>
      <c r="BI95" s="5"/>
      <c r="BJ95" s="5"/>
      <c r="BK95" s="5"/>
      <c r="BL95" s="5"/>
      <c r="BM95" s="5"/>
      <c r="BN95" s="5"/>
      <c r="BO95" s="5"/>
      <c r="BP95" s="5"/>
      <c r="BQ95" s="5"/>
      <c r="BR95" s="5"/>
      <c r="BS95" s="5"/>
      <c r="BT95" s="5"/>
      <c r="BU95" s="5"/>
      <c r="BV95" s="5"/>
      <c r="BW95" s="5"/>
      <c r="BX95" s="5"/>
      <c r="BY95" s="5"/>
      <c r="BZ95" s="5"/>
      <c r="CA95" s="5"/>
      <c r="CB95" s="5"/>
      <c r="CC95" s="5"/>
      <c r="CD95" s="5"/>
      <c r="CE95" s="5"/>
      <c r="CF95" s="5"/>
      <c r="CG95" s="5"/>
      <c r="CH95" s="5"/>
      <c r="CI95" s="5"/>
      <c r="CJ95" s="5"/>
      <c r="CK95" s="5"/>
    </row>
    <row r="96" spans="1:89" s="132" customFormat="1" ht="18" customHeight="1" thickTop="1">
      <c r="A96" s="131"/>
      <c r="B96" s="149" t="s">
        <v>1334</v>
      </c>
      <c r="C96" s="150"/>
      <c r="D96" s="150"/>
      <c r="E96" s="150"/>
      <c r="F96" s="150"/>
      <c r="G96" s="150"/>
      <c r="H96" s="150"/>
      <c r="I96" s="150"/>
      <c r="J96" s="150"/>
      <c r="K96" s="150"/>
      <c r="L96" s="150"/>
      <c r="M96" s="150"/>
      <c r="N96" s="150"/>
      <c r="O96" s="150"/>
      <c r="P96" s="150"/>
      <c r="Q96" s="150"/>
      <c r="R96" s="150"/>
      <c r="S96" s="150"/>
      <c r="T96" s="150"/>
      <c r="U96" s="150"/>
      <c r="V96" s="150"/>
      <c r="W96" s="150"/>
      <c r="X96" s="150"/>
      <c r="Y96" s="150"/>
      <c r="Z96" s="150"/>
      <c r="AA96" s="150"/>
      <c r="AB96" s="150"/>
      <c r="AC96" s="150"/>
      <c r="AD96" s="150"/>
      <c r="AE96" s="151"/>
      <c r="AF96" s="133"/>
      <c r="AG96" s="143"/>
      <c r="AH96" s="144"/>
      <c r="AI96" s="145"/>
      <c r="AJ96" s="71"/>
      <c r="AK96" s="71"/>
      <c r="AL96" s="71"/>
      <c r="AM96" s="71"/>
      <c r="AN96" s="71"/>
      <c r="AO96" s="71"/>
      <c r="AP96" s="71"/>
      <c r="AQ96" s="71"/>
      <c r="AR96" s="71"/>
      <c r="AS96" s="71"/>
      <c r="AT96" s="71"/>
      <c r="AU96" s="71"/>
      <c r="AV96" s="71"/>
      <c r="AW96" s="71"/>
      <c r="AX96" s="71"/>
      <c r="AY96" s="71"/>
      <c r="AZ96" s="71"/>
      <c r="BA96" s="71"/>
      <c r="BB96" s="71"/>
      <c r="BC96" s="71"/>
      <c r="BD96" s="71"/>
      <c r="BE96" s="71"/>
      <c r="BF96" s="71"/>
      <c r="BG96" s="131"/>
      <c r="BH96" s="131"/>
      <c r="BI96" s="131"/>
      <c r="BJ96" s="131"/>
      <c r="BK96" s="131"/>
      <c r="BL96" s="131"/>
      <c r="BM96" s="131"/>
      <c r="BN96" s="131"/>
      <c r="BO96" s="131"/>
      <c r="BP96" s="131"/>
      <c r="BQ96" s="131"/>
      <c r="BR96" s="131"/>
      <c r="BS96" s="131"/>
      <c r="BT96" s="131"/>
      <c r="BU96" s="131"/>
      <c r="BV96" s="131"/>
      <c r="BW96" s="131"/>
      <c r="BX96" s="131"/>
      <c r="BY96" s="131"/>
      <c r="BZ96" s="131"/>
      <c r="CA96" s="131"/>
      <c r="CB96" s="131"/>
      <c r="CC96" s="131"/>
      <c r="CD96" s="131"/>
      <c r="CE96" s="131"/>
      <c r="CF96" s="131"/>
      <c r="CG96" s="131"/>
      <c r="CH96" s="131"/>
      <c r="CI96" s="131"/>
      <c r="CJ96" s="131"/>
      <c r="CK96" s="131"/>
    </row>
    <row r="97" spans="1:89" s="2" customFormat="1" ht="18" customHeight="1" thickBot="1">
      <c r="A97" s="5"/>
      <c r="B97" s="152"/>
      <c r="C97" s="153"/>
      <c r="D97" s="153"/>
      <c r="E97" s="153"/>
      <c r="F97" s="153"/>
      <c r="G97" s="153"/>
      <c r="H97" s="153"/>
      <c r="I97" s="153"/>
      <c r="J97" s="153"/>
      <c r="K97" s="153"/>
      <c r="L97" s="153"/>
      <c r="M97" s="153"/>
      <c r="N97" s="153"/>
      <c r="O97" s="153"/>
      <c r="P97" s="153"/>
      <c r="Q97" s="153"/>
      <c r="R97" s="153"/>
      <c r="S97" s="153"/>
      <c r="T97" s="153"/>
      <c r="U97" s="153"/>
      <c r="V97" s="153"/>
      <c r="W97" s="153"/>
      <c r="X97" s="153"/>
      <c r="Y97" s="153"/>
      <c r="Z97" s="153"/>
      <c r="AA97" s="153"/>
      <c r="AB97" s="153"/>
      <c r="AC97" s="153"/>
      <c r="AD97" s="153"/>
      <c r="AE97" s="154"/>
      <c r="AF97" s="133"/>
      <c r="AG97" s="146"/>
      <c r="AH97" s="147"/>
      <c r="AI97" s="148"/>
      <c r="AJ97" s="71"/>
      <c r="AK97" s="6" t="s">
        <v>1335</v>
      </c>
      <c r="AL97" s="6"/>
      <c r="AM97" s="6"/>
      <c r="AN97" s="6"/>
      <c r="AO97" s="6"/>
      <c r="AP97" s="6"/>
      <c r="AQ97" s="6"/>
      <c r="AR97" s="6"/>
      <c r="AS97" s="6"/>
      <c r="AT97" s="6"/>
      <c r="AU97" s="6"/>
      <c r="AV97" s="6"/>
      <c r="AW97" s="6"/>
      <c r="AX97" s="6"/>
      <c r="AY97" s="6"/>
      <c r="AZ97" s="6"/>
      <c r="BA97" s="6"/>
      <c r="BB97" s="6"/>
      <c r="BC97" s="71"/>
      <c r="BD97" s="71"/>
      <c r="BE97" s="71"/>
      <c r="BF97" s="71"/>
      <c r="BG97" s="5"/>
      <c r="BH97" s="5"/>
      <c r="BI97" s="5"/>
      <c r="BJ97" s="5"/>
      <c r="BK97" s="5"/>
      <c r="BL97" s="5"/>
      <c r="BM97" s="5"/>
      <c r="BN97" s="5"/>
      <c r="BO97" s="5"/>
      <c r="BP97" s="5"/>
      <c r="BQ97" s="5"/>
      <c r="BR97" s="5"/>
      <c r="BS97" s="5"/>
      <c r="BT97" s="5"/>
      <c r="BU97" s="5"/>
      <c r="BV97" s="5"/>
      <c r="BW97" s="5"/>
      <c r="BX97" s="5"/>
      <c r="BY97" s="5"/>
      <c r="BZ97" s="5"/>
      <c r="CA97" s="5"/>
      <c r="CB97" s="5"/>
      <c r="CC97" s="5"/>
      <c r="CD97" s="5"/>
      <c r="CE97" s="5"/>
      <c r="CF97" s="5"/>
      <c r="CG97" s="5"/>
      <c r="CH97" s="5"/>
      <c r="CI97" s="5"/>
      <c r="CJ97" s="5"/>
      <c r="CK97" s="5"/>
    </row>
    <row r="98" spans="1:89" s="2" customFormat="1" ht="15" customHeight="1" thickTop="1">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155" t="s">
        <v>1357</v>
      </c>
      <c r="AH98" s="156"/>
      <c r="AI98" s="157"/>
      <c r="AJ98" s="71"/>
      <c r="AK98" s="71"/>
      <c r="AL98" s="71"/>
      <c r="AM98" s="71"/>
      <c r="AN98" s="71"/>
      <c r="AO98" s="71"/>
      <c r="AP98" s="71"/>
      <c r="AQ98" s="71"/>
      <c r="AR98" s="71"/>
      <c r="AS98" s="71"/>
      <c r="AT98" s="71"/>
      <c r="AU98" s="71"/>
      <c r="AV98" s="71"/>
      <c r="AW98" s="71"/>
      <c r="AX98" s="71"/>
      <c r="AY98" s="71"/>
      <c r="AZ98" s="71"/>
      <c r="BA98" s="71"/>
      <c r="BB98" s="71"/>
      <c r="BC98" s="71"/>
      <c r="BD98" s="71"/>
      <c r="BE98" s="71"/>
      <c r="BF98" s="71"/>
      <c r="BG98" s="5"/>
      <c r="BH98" s="5"/>
      <c r="BI98" s="5"/>
      <c r="BJ98" s="5"/>
      <c r="BK98" s="5"/>
      <c r="BL98" s="5"/>
      <c r="BM98" s="5"/>
      <c r="BN98" s="5"/>
      <c r="BO98" s="5"/>
      <c r="BP98" s="5"/>
      <c r="BQ98" s="5"/>
      <c r="BR98" s="5"/>
      <c r="BS98" s="5"/>
      <c r="BT98" s="5"/>
      <c r="BU98" s="5"/>
      <c r="BV98" s="5"/>
      <c r="BW98" s="5"/>
      <c r="BX98" s="5"/>
      <c r="BY98" s="5"/>
      <c r="BZ98" s="5"/>
      <c r="CA98" s="5"/>
      <c r="CB98" s="5"/>
      <c r="CC98" s="5"/>
      <c r="CD98" s="5"/>
      <c r="CE98" s="5"/>
      <c r="CF98" s="5"/>
      <c r="CG98" s="5"/>
      <c r="CH98" s="5"/>
      <c r="CI98" s="5"/>
      <c r="CJ98" s="5"/>
      <c r="CK98" s="5"/>
    </row>
    <row r="99" spans="1:89" s="5" customFormat="1" ht="23.25" customHeight="1">
      <c r="AG99" s="122"/>
      <c r="AH99" s="122"/>
      <c r="AI99" s="122"/>
      <c r="AJ99" s="122"/>
      <c r="AK99" s="122"/>
      <c r="AL99" s="122"/>
      <c r="AM99" s="122"/>
      <c r="AN99" s="122"/>
      <c r="AO99" s="122"/>
      <c r="AP99" s="122"/>
      <c r="AQ99" s="122"/>
      <c r="AR99" s="122"/>
      <c r="AS99" s="122"/>
      <c r="AT99" s="122"/>
      <c r="AU99" s="122"/>
      <c r="AV99" s="122"/>
      <c r="AW99" s="122"/>
      <c r="AX99" s="122"/>
      <c r="AY99" s="122"/>
      <c r="AZ99" s="122"/>
      <c r="BA99" s="122"/>
      <c r="BB99" s="122"/>
      <c r="BC99" s="122"/>
      <c r="BD99" s="73"/>
      <c r="BE99" s="73"/>
      <c r="BF99" s="73"/>
    </row>
    <row r="100" spans="1:89" s="5" customFormat="1" ht="20.25" customHeight="1">
      <c r="B100" s="14"/>
    </row>
    <row r="101" spans="1:89" s="5" customFormat="1" ht="20.25" customHeight="1"/>
    <row r="102" spans="1:89" s="5" customFormat="1" ht="20.25" customHeight="1"/>
    <row r="103" spans="1:89" s="5" customFormat="1" ht="20.25" customHeight="1"/>
    <row r="104" spans="1:89" s="5" customFormat="1" ht="20.25" customHeight="1"/>
    <row r="105" spans="1:89" s="5" customFormat="1" ht="20.25" customHeight="1"/>
    <row r="106" spans="1:89" s="5" customFormat="1" ht="20.25" customHeight="1">
      <c r="A106" s="5" t="b">
        <v>1</v>
      </c>
    </row>
    <row r="107" spans="1:89" s="5" customFormat="1" ht="20.25" customHeight="1"/>
    <row r="108" spans="1:89" s="5" customFormat="1" ht="20.25" customHeight="1"/>
    <row r="109" spans="1:89" s="5" customFormat="1" ht="20.25" customHeight="1"/>
    <row r="110" spans="1:89" s="5" customFormat="1" ht="20.25" customHeight="1"/>
    <row r="111" spans="1:89" s="5" customFormat="1" ht="20.25" customHeight="1"/>
    <row r="112" spans="1:89" s="5" customFormat="1" ht="20.25" customHeight="1"/>
    <row r="113" s="5" customFormat="1" ht="20.25" customHeight="1"/>
    <row r="114" s="5" customFormat="1" ht="20.25" customHeight="1"/>
    <row r="115" s="5" customFormat="1" ht="20.25" customHeight="1"/>
    <row r="116" s="5" customFormat="1" ht="20.25" customHeight="1"/>
    <row r="117" s="5" customFormat="1" ht="20.25" customHeight="1"/>
    <row r="118" s="5" customFormat="1" ht="20.25" customHeight="1"/>
    <row r="119" s="5" customFormat="1" ht="20.25" customHeight="1"/>
    <row r="120" s="5" customFormat="1" ht="20.25" customHeight="1"/>
  </sheetData>
  <sheetProtection password="EAD7" sheet="1" objects="1" scenarios="1"/>
  <mergeCells count="206">
    <mergeCell ref="B96:AE97"/>
    <mergeCell ref="AG96:AI97"/>
    <mergeCell ref="AG98:AI98"/>
    <mergeCell ref="K94:O94"/>
    <mergeCell ref="P94:R94"/>
    <mergeCell ref="T94:V94"/>
    <mergeCell ref="X94:Z94"/>
    <mergeCell ref="AG88:BC90"/>
    <mergeCell ref="B89:J89"/>
    <mergeCell ref="K89:W89"/>
    <mergeCell ref="B91:J94"/>
    <mergeCell ref="K91:O91"/>
    <mergeCell ref="P91:AE91"/>
    <mergeCell ref="K92:O92"/>
    <mergeCell ref="P92:AE92"/>
    <mergeCell ref="K93:O93"/>
    <mergeCell ref="P93:AM93"/>
    <mergeCell ref="B86:J86"/>
    <mergeCell ref="K86:L86"/>
    <mergeCell ref="M86:N86"/>
    <mergeCell ref="B87:J87"/>
    <mergeCell ref="K87:L87"/>
    <mergeCell ref="M87:N87"/>
    <mergeCell ref="K80:O80"/>
    <mergeCell ref="P80:AE80"/>
    <mergeCell ref="K81:O81"/>
    <mergeCell ref="P81:W81"/>
    <mergeCell ref="B83:J84"/>
    <mergeCell ref="K83:O83"/>
    <mergeCell ref="P83:S83"/>
    <mergeCell ref="K84:O84"/>
    <mergeCell ref="P84:S84"/>
    <mergeCell ref="B71:J81"/>
    <mergeCell ref="K71:O71"/>
    <mergeCell ref="P71:R71"/>
    <mergeCell ref="K72:O72"/>
    <mergeCell ref="P72:R72"/>
    <mergeCell ref="K73:O73"/>
    <mergeCell ref="P73:R73"/>
    <mergeCell ref="K74:O74"/>
    <mergeCell ref="P74:R74"/>
    <mergeCell ref="K77:O77"/>
    <mergeCell ref="P77:AE77"/>
    <mergeCell ref="K78:O79"/>
    <mergeCell ref="P78:AE78"/>
    <mergeCell ref="AF78:AR79"/>
    <mergeCell ref="P79:AE79"/>
    <mergeCell ref="V75:X75"/>
    <mergeCell ref="Y75:Z75"/>
    <mergeCell ref="AB75:AC75"/>
    <mergeCell ref="K76:O76"/>
    <mergeCell ref="P76:S76"/>
    <mergeCell ref="T76:U76"/>
    <mergeCell ref="K75:U75"/>
    <mergeCell ref="K69:O69"/>
    <mergeCell ref="P69:R69"/>
    <mergeCell ref="T69:V69"/>
    <mergeCell ref="X69:Z69"/>
    <mergeCell ref="K63:O64"/>
    <mergeCell ref="P63:S63"/>
    <mergeCell ref="T63:Y63"/>
    <mergeCell ref="P64:S64"/>
    <mergeCell ref="T64:Y64"/>
    <mergeCell ref="K65:O66"/>
    <mergeCell ref="P65:S65"/>
    <mergeCell ref="T65:AP65"/>
    <mergeCell ref="P66:S66"/>
    <mergeCell ref="T66:AP66"/>
    <mergeCell ref="B55:J69"/>
    <mergeCell ref="K55:O55"/>
    <mergeCell ref="P55:AP55"/>
    <mergeCell ref="K56:O56"/>
    <mergeCell ref="P56:Q56"/>
    <mergeCell ref="K57:O57"/>
    <mergeCell ref="P57:AC57"/>
    <mergeCell ref="K58:O58"/>
    <mergeCell ref="P58:AC58"/>
    <mergeCell ref="K59:O59"/>
    <mergeCell ref="P59:AC59"/>
    <mergeCell ref="K60:O60"/>
    <mergeCell ref="P60:Q60"/>
    <mergeCell ref="S60:U60"/>
    <mergeCell ref="K61:O62"/>
    <mergeCell ref="P61:S61"/>
    <mergeCell ref="T61:Y61"/>
    <mergeCell ref="Z61:AU62"/>
    <mergeCell ref="P62:S62"/>
    <mergeCell ref="T62:Y62"/>
    <mergeCell ref="K67:O67"/>
    <mergeCell ref="P67:AC67"/>
    <mergeCell ref="K68:O68"/>
    <mergeCell ref="P68:AC68"/>
    <mergeCell ref="B43:J53"/>
    <mergeCell ref="K43:O43"/>
    <mergeCell ref="P43:AC43"/>
    <mergeCell ref="K44:O44"/>
    <mergeCell ref="P44:Q44"/>
    <mergeCell ref="S44:U44"/>
    <mergeCell ref="K45:O46"/>
    <mergeCell ref="P45:S45"/>
    <mergeCell ref="T45:Y45"/>
    <mergeCell ref="Z45:AU46"/>
    <mergeCell ref="K52:O52"/>
    <mergeCell ref="P52:AC52"/>
    <mergeCell ref="K53:O53"/>
    <mergeCell ref="P53:R53"/>
    <mergeCell ref="T53:V53"/>
    <mergeCell ref="X53:Z53"/>
    <mergeCell ref="K49:O50"/>
    <mergeCell ref="P49:S49"/>
    <mergeCell ref="T49:AP49"/>
    <mergeCell ref="P50:S50"/>
    <mergeCell ref="T50:AP50"/>
    <mergeCell ref="K51:O51"/>
    <mergeCell ref="P51:AC51"/>
    <mergeCell ref="K37:O38"/>
    <mergeCell ref="P37:S37"/>
    <mergeCell ref="T37:AP37"/>
    <mergeCell ref="P38:S38"/>
    <mergeCell ref="T38:AP38"/>
    <mergeCell ref="P46:S46"/>
    <mergeCell ref="T46:Y46"/>
    <mergeCell ref="K47:O48"/>
    <mergeCell ref="P47:S47"/>
    <mergeCell ref="T47:Y47"/>
    <mergeCell ref="P48:S48"/>
    <mergeCell ref="T48:Y48"/>
    <mergeCell ref="Z33:AU34"/>
    <mergeCell ref="P34:S34"/>
    <mergeCell ref="T34:Y34"/>
    <mergeCell ref="B29:J29"/>
    <mergeCell ref="K29:N29"/>
    <mergeCell ref="B30:J30"/>
    <mergeCell ref="K30:L30"/>
    <mergeCell ref="M30:N30"/>
    <mergeCell ref="B32:J41"/>
    <mergeCell ref="K32:O32"/>
    <mergeCell ref="K35:O36"/>
    <mergeCell ref="K39:O40"/>
    <mergeCell ref="P39:S39"/>
    <mergeCell ref="T39:AP39"/>
    <mergeCell ref="P40:S40"/>
    <mergeCell ref="T40:AP40"/>
    <mergeCell ref="K41:O41"/>
    <mergeCell ref="P41:R41"/>
    <mergeCell ref="T41:V41"/>
    <mergeCell ref="X41:Z41"/>
    <mergeCell ref="P35:S35"/>
    <mergeCell ref="T35:Y35"/>
    <mergeCell ref="P36:S36"/>
    <mergeCell ref="T36:Y36"/>
    <mergeCell ref="B26:J27"/>
    <mergeCell ref="K26:M26"/>
    <mergeCell ref="N26:W26"/>
    <mergeCell ref="K27:M27"/>
    <mergeCell ref="N27:W27"/>
    <mergeCell ref="P32:Q32"/>
    <mergeCell ref="S32:U32"/>
    <mergeCell ref="K33:O34"/>
    <mergeCell ref="P33:S33"/>
    <mergeCell ref="T33:Y33"/>
    <mergeCell ref="Z19:AU20"/>
    <mergeCell ref="P20:S20"/>
    <mergeCell ref="T20:Y20"/>
    <mergeCell ref="K21:O22"/>
    <mergeCell ref="P21:S21"/>
    <mergeCell ref="T21:Y21"/>
    <mergeCell ref="P22:S22"/>
    <mergeCell ref="T22:Y22"/>
    <mergeCell ref="B16:J16"/>
    <mergeCell ref="K16:N16"/>
    <mergeCell ref="B18:J24"/>
    <mergeCell ref="K18:O18"/>
    <mergeCell ref="P18:Q18"/>
    <mergeCell ref="S18:U18"/>
    <mergeCell ref="K19:O20"/>
    <mergeCell ref="P19:S19"/>
    <mergeCell ref="T19:Y19"/>
    <mergeCell ref="K23:O24"/>
    <mergeCell ref="P23:S23"/>
    <mergeCell ref="T23:AP23"/>
    <mergeCell ref="P24:S24"/>
    <mergeCell ref="T24:AP24"/>
    <mergeCell ref="B11:G11"/>
    <mergeCell ref="H11:M11"/>
    <mergeCell ref="B13:J14"/>
    <mergeCell ref="K13:M13"/>
    <mergeCell ref="N13:AL13"/>
    <mergeCell ref="K14:M14"/>
    <mergeCell ref="N14:AL14"/>
    <mergeCell ref="B8:G8"/>
    <mergeCell ref="H8:AB8"/>
    <mergeCell ref="AN8:BP10"/>
    <mergeCell ref="B9:G9"/>
    <mergeCell ref="H9:J9"/>
    <mergeCell ref="K9:L9"/>
    <mergeCell ref="N9:O9"/>
    <mergeCell ref="Q9:R9"/>
    <mergeCell ref="B2:M4"/>
    <mergeCell ref="P2:T2"/>
    <mergeCell ref="P3:T3"/>
    <mergeCell ref="P4:T4"/>
    <mergeCell ref="B6:G6"/>
    <mergeCell ref="H6:M6"/>
    <mergeCell ref="N6:O6"/>
    <mergeCell ref="Q6:R6"/>
  </mergeCells>
  <phoneticPr fontId="7"/>
  <conditionalFormatting sqref="P59:AC59">
    <cfRule type="expression" dxfId="27" priority="28">
      <formula>K59="入力不要"</formula>
    </cfRule>
  </conditionalFormatting>
  <conditionalFormatting sqref="P60:Q60">
    <cfRule type="expression" dxfId="26" priority="27">
      <formula>K60="入力不要"</formula>
    </cfRule>
  </conditionalFormatting>
  <conditionalFormatting sqref="S60:U60">
    <cfRule type="expression" dxfId="25" priority="26">
      <formula>K60="入力不要"</formula>
    </cfRule>
  </conditionalFormatting>
  <conditionalFormatting sqref="T63:Y63">
    <cfRule type="expression" dxfId="24" priority="25">
      <formula>K63="入力不要"</formula>
    </cfRule>
  </conditionalFormatting>
  <conditionalFormatting sqref="T64">
    <cfRule type="expression" dxfId="23" priority="24">
      <formula>K63="入力不要"</formula>
    </cfRule>
  </conditionalFormatting>
  <conditionalFormatting sqref="T65:AP65">
    <cfRule type="expression" dxfId="22" priority="23">
      <formula>K65="入力不要"</formula>
    </cfRule>
  </conditionalFormatting>
  <conditionalFormatting sqref="T66:AP66">
    <cfRule type="expression" dxfId="21" priority="22">
      <formula>K65="入力不要"</formula>
    </cfRule>
  </conditionalFormatting>
  <conditionalFormatting sqref="P67:AC67">
    <cfRule type="expression" dxfId="20" priority="21">
      <formula>K67="入力不要"</formula>
    </cfRule>
  </conditionalFormatting>
  <conditionalFormatting sqref="P68:AC68">
    <cfRule type="expression" dxfId="19" priority="20">
      <formula>K68="入力不要"</formula>
    </cfRule>
  </conditionalFormatting>
  <conditionalFormatting sqref="P69:R69">
    <cfRule type="expression" dxfId="18" priority="19">
      <formula>K69="入力不要"</formula>
    </cfRule>
  </conditionalFormatting>
  <conditionalFormatting sqref="T69:V69">
    <cfRule type="expression" dxfId="17" priority="18">
      <formula>K69="入力不要"</formula>
    </cfRule>
  </conditionalFormatting>
  <conditionalFormatting sqref="X69:Z69">
    <cfRule type="expression" dxfId="16" priority="17">
      <formula>K69="入力不要"</formula>
    </cfRule>
  </conditionalFormatting>
  <conditionalFormatting sqref="P58:AC58">
    <cfRule type="expression" dxfId="15" priority="12">
      <formula>$K$58="入力不要"</formula>
    </cfRule>
    <cfRule type="expression" dxfId="14" priority="16">
      <formula>$K$58="入力不要"</formula>
    </cfRule>
  </conditionalFormatting>
  <conditionalFormatting sqref="AB75:AC75">
    <cfRule type="expression" dxfId="13" priority="15">
      <formula>$Y$75="未定"</formula>
    </cfRule>
  </conditionalFormatting>
  <conditionalFormatting sqref="P56:Q56">
    <cfRule type="expression" dxfId="12" priority="14">
      <formula>$K$56="入力不要"</formula>
    </cfRule>
  </conditionalFormatting>
  <conditionalFormatting sqref="P57:AC57">
    <cfRule type="expression" dxfId="11" priority="13">
      <formula>$K$57="入力不要"</formula>
    </cfRule>
  </conditionalFormatting>
  <conditionalFormatting sqref="AG88">
    <cfRule type="expression" dxfId="10" priority="11">
      <formula>$K$89="2.任意の封筒（宅配便等を含む。）"</formula>
    </cfRule>
  </conditionalFormatting>
  <conditionalFormatting sqref="T61:Y61">
    <cfRule type="expression" dxfId="9" priority="10">
      <formula>$K$61="入力不要"</formula>
    </cfRule>
  </conditionalFormatting>
  <conditionalFormatting sqref="T62:Y62">
    <cfRule type="expression" dxfId="8" priority="9">
      <formula>$K$61="入力不要"</formula>
    </cfRule>
  </conditionalFormatting>
  <conditionalFormatting sqref="H9:S9">
    <cfRule type="expression" dxfId="7" priority="8">
      <formula>$B$9="入力不要"</formula>
    </cfRule>
  </conditionalFormatting>
  <conditionalFormatting sqref="AN8:BP10">
    <cfRule type="expression" dxfId="6" priority="7">
      <formula>H8="1.管理計画認定マンション向け商品（10年満期時年平均利率：0.408％）"</formula>
    </cfRule>
  </conditionalFormatting>
  <conditionalFormatting sqref="P91">
    <cfRule type="expression" dxfId="5" priority="6">
      <formula>K91="入力不要"</formula>
    </cfRule>
  </conditionalFormatting>
  <conditionalFormatting sqref="P92">
    <cfRule type="expression" dxfId="4" priority="5">
      <formula>K92="入力不要"</formula>
    </cfRule>
  </conditionalFormatting>
  <conditionalFormatting sqref="P93">
    <cfRule type="expression" dxfId="3" priority="4">
      <formula>K93="入力不要"</formula>
    </cfRule>
  </conditionalFormatting>
  <conditionalFormatting sqref="P94:R94">
    <cfRule type="expression" dxfId="2" priority="3">
      <formula>K94="入力不要"</formula>
    </cfRule>
  </conditionalFormatting>
  <conditionalFormatting sqref="T94:V94">
    <cfRule type="expression" dxfId="1" priority="2">
      <formula>K94="入力不要"</formula>
    </cfRule>
  </conditionalFormatting>
  <conditionalFormatting sqref="X94:Z94">
    <cfRule type="expression" dxfId="0" priority="1">
      <formula>K94="入力不要"</formula>
    </cfRule>
  </conditionalFormatting>
  <dataValidations count="15">
    <dataValidation type="textLength" operator="lessThanOrEqual" allowBlank="1" showInputMessage="1" showErrorMessage="1" error="23文字以下で入力してください" sqref="P59:AC59" xr:uid="{00000000-0002-0000-0500-000000000000}">
      <formula1>23</formula1>
    </dataValidation>
    <dataValidation type="textLength" imeMode="hiragana" operator="lessThanOrEqual" allowBlank="1" showInputMessage="1" showErrorMessage="1" error="8文字以下で入力してください" sqref="P52:AC52" xr:uid="{00000000-0002-0000-0500-000001000000}">
      <formula1>8</formula1>
    </dataValidation>
    <dataValidation type="textLength" imeMode="hiragana" operator="lessThanOrEqual" allowBlank="1" showInputMessage="1" showErrorMessage="1" error="15文字以下で入力してください" sqref="N27:W27 P51:AC51 P68:AC68" xr:uid="{00000000-0002-0000-0500-000002000000}">
      <formula1>15</formula1>
    </dataValidation>
    <dataValidation type="textLength" imeMode="halfKatakana" operator="lessThanOrEqual" allowBlank="1" showInputMessage="1" showErrorMessage="1" error="20文字以下で入力してください" sqref="N26:W26" xr:uid="{00000000-0002-0000-0500-000003000000}">
      <formula1>20</formula1>
    </dataValidation>
    <dataValidation type="textLength" imeMode="hiragana" operator="lessThanOrEqual" allowBlank="1" showInputMessage="1" showErrorMessage="1" error="23文字以下で入力してください" sqref="T24:AP24 T50:AP50 T40:AP40 P43:AC43 P67:AC67 T38:AP38" xr:uid="{00000000-0002-0000-0500-000004000000}">
      <formula1>23</formula1>
    </dataValidation>
    <dataValidation type="textLength" imeMode="hiragana" operator="lessThanOrEqual" allowBlank="1" showInputMessage="1" showErrorMessage="1" error="40文字以下で入力してください" sqref="N14:AL14" xr:uid="{00000000-0002-0000-0500-000005000000}">
      <formula1>40</formula1>
    </dataValidation>
    <dataValidation imeMode="hiragana" allowBlank="1" showInputMessage="1" showErrorMessage="1" sqref="T46 T64 T48 T66:AP66 T22 T62 P92:AE92 P93:AM93 T36" xr:uid="{00000000-0002-0000-0500-000006000000}"/>
    <dataValidation type="whole" imeMode="halfAlpha" allowBlank="1" showInputMessage="1" showErrorMessage="1" sqref="H11:M11" xr:uid="{00000000-0002-0000-0500-000007000000}">
      <formula1>300000</formula1>
      <formula2>399999</formula2>
    </dataValidation>
    <dataValidation imeMode="halfAlpha" allowBlank="1" showInputMessage="1" showErrorMessage="1" sqref="P41:R41 T41:V41 P53:R53 T53:V53 P69:R69 T69:V69 X53:Z53 X41:Z41 X69:Z69 T94:V94 X94:Z94 P94:R94" xr:uid="{00000000-0002-0000-0500-000008000000}"/>
    <dataValidation imeMode="halfKatakana" allowBlank="1" showInputMessage="1" showErrorMessage="1" sqref="T19:Y21 T23:AP23 T45:Y45 T65:AP65 T39:AP39 T63:Y63 T47:Y47 T49:AP49 N13:AL13 T61:Y61 T33:Y35 T37:AP37" xr:uid="{00000000-0002-0000-0500-000009000000}"/>
    <dataValidation type="whole" imeMode="halfAlpha" allowBlank="1" showInputMessage="1" showErrorMessage="1" sqref="T76:U76" xr:uid="{00000000-0002-0000-0500-00000A000000}">
      <formula1>1</formula1>
      <formula2>64</formula2>
    </dataValidation>
    <dataValidation type="whole" imeMode="halfAlpha" allowBlank="1" showInputMessage="1" showErrorMessage="1" sqref="P73:R74 P83:S83" xr:uid="{00000000-0002-0000-0500-00000B000000}">
      <formula1>1</formula1>
      <formula2>10000</formula2>
    </dataValidation>
    <dataValidation type="whole" imeMode="halfAlpha" allowBlank="1" showInputMessage="1" showErrorMessage="1" sqref="P71:R72" xr:uid="{00000000-0002-0000-0500-00000C000000}">
      <formula1>1</formula1>
      <formula2>100</formula2>
    </dataValidation>
    <dataValidation type="whole" imeMode="halfAlpha" allowBlank="1" showInputMessage="1" showErrorMessage="1" sqref="S44:U44 S18:U18 S60:U60 S32:U32" xr:uid="{00000000-0002-0000-0500-00000D000000}">
      <formula1>0</formula1>
      <formula2>9999</formula2>
    </dataValidation>
    <dataValidation type="whole" imeMode="halfAlpha" allowBlank="1" showInputMessage="1" showErrorMessage="1" sqref="P60:Q60 P44:Q44 P18:Q18 P32:Q32" xr:uid="{00000000-0002-0000-0500-00000E000000}">
      <formula1>0</formula1>
      <formula2>999</formula2>
    </dataValidation>
  </dataValidations>
  <pageMargins left="0.7" right="0.7" top="0.75" bottom="0.75" header="0.3" footer="0.3"/>
  <pageSetup paperSize="8" scale="37" orientation="landscape" r:id="rId1"/>
  <drawing r:id="rId2"/>
  <legacyDrawing r:id="rId3"/>
  <controls>
    <mc:AlternateContent xmlns:mc="http://schemas.openxmlformats.org/markup-compatibility/2006">
      <mc:Choice Requires="x14">
        <control shapeId="19457" r:id="rId4" name="CheckBox1">
          <controlPr defaultSize="0" autoLine="0" r:id="rId5">
            <anchor>
              <from>
                <xdr:col>15</xdr:col>
                <xdr:colOff>171450</xdr:colOff>
                <xdr:row>55</xdr:row>
                <xdr:rowOff>66675</xdr:rowOff>
              </from>
              <to>
                <xdr:col>16</xdr:col>
                <xdr:colOff>104775</xdr:colOff>
                <xdr:row>55</xdr:row>
                <xdr:rowOff>219075</xdr:rowOff>
              </to>
            </anchor>
          </controlPr>
        </control>
      </mc:Choice>
      <mc:Fallback>
        <control shapeId="19457" r:id="rId4" name="CheckBox1"/>
      </mc:Fallback>
    </mc:AlternateContent>
    <mc:AlternateContent xmlns:mc="http://schemas.openxmlformats.org/markup-compatibility/2006">
      <mc:Choice Requires="x14">
        <control shapeId="19461" r:id="rId6" name="Check Box 5">
          <controlPr defaultSize="0" autoFill="0" autoLine="0" autoPict="0">
            <anchor moveWithCells="1">
              <from>
                <xdr:col>32</xdr:col>
                <xdr:colOff>219075</xdr:colOff>
                <xdr:row>95</xdr:row>
                <xdr:rowOff>104775</xdr:rowOff>
              </from>
              <to>
                <xdr:col>36</xdr:col>
                <xdr:colOff>19050</xdr:colOff>
                <xdr:row>96</xdr:row>
                <xdr:rowOff>114300</xdr:rowOff>
              </to>
            </anchor>
          </controlPr>
        </control>
      </mc:Choice>
    </mc:AlternateContent>
  </controls>
  <extLst>
    <ext xmlns:x14="http://schemas.microsoft.com/office/spreadsheetml/2009/9/main" uri="{CCE6A557-97BC-4b89-ADB6-D9C93CAAB3DF}">
      <x14:dataValidations xmlns:xm="http://schemas.microsoft.com/office/excel/2006/main" count="18">
        <x14:dataValidation type="list" allowBlank="1" showInputMessage="1" showErrorMessage="1" xr:uid="{00000000-0002-0000-0500-00000F000000}">
          <x14:formula1>
            <xm:f>ﾌﾟﾙﾀﾞｳﾝﾘｽﾄ!$F$24:$F$26</xm:f>
          </x14:formula1>
          <xm:sqref>P91:AE91</xm:sqref>
        </x14:dataValidation>
        <x14:dataValidation type="list" allowBlank="1" showInputMessage="1" showErrorMessage="1" xr:uid="{00000000-0002-0000-0500-000010000000}">
          <x14:formula1>
            <xm:f>ﾌﾟﾙﾀﾞｳﾝﾘｽﾄ!$H$6:$H$9</xm:f>
          </x14:formula1>
          <xm:sqref>H8:AB8</xm:sqref>
        </x14:dataValidation>
        <x14:dataValidation type="list" allowBlank="1" showInputMessage="1" showErrorMessage="1" xr:uid="{00000000-0002-0000-0500-000011000000}">
          <x14:formula1>
            <xm:f>ﾌﾟﾙﾀﾞｳﾝﾘｽﾄ!$H$2:$H$4</xm:f>
          </x14:formula1>
          <xm:sqref>P55</xm:sqref>
        </x14:dataValidation>
        <x14:dataValidation type="list" allowBlank="1" showInputMessage="1" showErrorMessage="1" xr:uid="{00000000-0002-0000-0500-000012000000}">
          <x14:formula1>
            <xm:f>ﾌﾟﾙﾀﾞｳﾝﾘｽﾄ!$F$21:$F$22</xm:f>
          </x14:formula1>
          <xm:sqref>K89:W89</xm:sqref>
        </x14:dataValidation>
        <x14:dataValidation type="list" allowBlank="1" showInputMessage="1" showErrorMessage="1" xr:uid="{00000000-0002-0000-0500-000013000000}">
          <x14:formula1>
            <xm:f>ﾌﾟﾙﾀﾞｳﾝﾘｽﾄ!$B$2:$B$3</xm:f>
          </x14:formula1>
          <xm:sqref>K16:N16</xm:sqref>
        </x14:dataValidation>
        <x14:dataValidation type="list" allowBlank="1" showInputMessage="1" showErrorMessage="1" xr:uid="{00000000-0002-0000-0500-000014000000}">
          <x14:formula1>
            <xm:f>ﾌﾟﾙﾀﾞｳﾝﾘｽﾄ!$C$5:$C$11</xm:f>
          </x14:formula1>
          <xm:sqref>N6:O6</xm:sqref>
        </x14:dataValidation>
        <x14:dataValidation type="list" allowBlank="1" showInputMessage="1" showErrorMessage="1" xr:uid="{00000000-0002-0000-0500-000015000000}">
          <x14:formula1>
            <xm:f>ﾌﾟﾙﾀﾞｳﾝﾘｽﾄ!$F$12:$F$13</xm:f>
          </x14:formula1>
          <xm:sqref>P57:AC57</xm:sqref>
        </x14:dataValidation>
        <x14:dataValidation type="list" allowBlank="1" showInputMessage="1" showErrorMessage="1" xr:uid="{00000000-0002-0000-0500-000016000000}">
          <x14:formula1>
            <xm:f>ﾌﾟﾙﾀﾞｳﾝﾘｽﾄ!$E$18:$E$19</xm:f>
          </x14:formula1>
          <xm:sqref>P81</xm:sqref>
        </x14:dataValidation>
        <x14:dataValidation type="list" allowBlank="1" showInputMessage="1" showErrorMessage="1" xr:uid="{00000000-0002-0000-0500-000017000000}">
          <x14:formula1>
            <xm:f>ﾌﾟﾙﾀﾞｳﾝﾘｽﾄ!$E$21:$E$22</xm:f>
          </x14:formula1>
          <xm:sqref>P80:AE80</xm:sqref>
        </x14:dataValidation>
        <x14:dataValidation type="list" allowBlank="1" showInputMessage="1" showErrorMessage="1" xr:uid="{00000000-0002-0000-0500-000018000000}">
          <x14:formula1>
            <xm:f>ﾌﾟﾙﾀﾞｳﾝﾘｽﾄ!$E$7:$E$15</xm:f>
          </x14:formula1>
          <xm:sqref>P78:AE79</xm:sqref>
        </x14:dataValidation>
        <x14:dataValidation type="list" allowBlank="1" showInputMessage="1" showErrorMessage="1" xr:uid="{00000000-0002-0000-0500-000019000000}">
          <x14:formula1>
            <xm:f>ﾌﾟﾙﾀﾞｳﾝﾘｽﾄ!$E$2:$E$5</xm:f>
          </x14:formula1>
          <xm:sqref>P77:AE77</xm:sqref>
        </x14:dataValidation>
        <x14:dataValidation type="list" allowBlank="1" showInputMessage="1" showErrorMessage="1" xr:uid="{00000000-0002-0000-0500-00001A000000}">
          <x14:formula1>
            <xm:f>ﾌﾟﾙﾀﾞｳﾝﾘｽﾄ!$D$2:$D$4</xm:f>
          </x14:formula1>
          <xm:sqref>P76:S76</xm:sqref>
        </x14:dataValidation>
        <x14:dataValidation type="list" allowBlank="1" showInputMessage="1" showErrorMessage="1" xr:uid="{00000000-0002-0000-0500-00001B000000}">
          <x14:formula1>
            <xm:f>ﾌﾟﾙﾀﾞｳﾝﾘｽﾄ!$F$9:$F$10</xm:f>
          </x14:formula1>
          <xm:sqref>P58:AC58</xm:sqref>
        </x14:dataValidation>
        <x14:dataValidation type="list" allowBlank="1" showInputMessage="1" showErrorMessage="1" xr:uid="{00000000-0002-0000-0500-00001C000000}">
          <x14:formula1>
            <xm:f>ﾌﾟﾙﾀﾞｳﾝﾘｽﾄ!$C$2:$C$32</xm:f>
          </x14:formula1>
          <xm:sqref>Q6:R6 Q9:R9</xm:sqref>
        </x14:dataValidation>
        <x14:dataValidation type="list" allowBlank="1" showInputMessage="1" showErrorMessage="1" xr:uid="{00000000-0002-0000-0500-00001D000000}">
          <x14:formula1>
            <xm:f>ﾌﾟﾙﾀﾞｳﾝﾘｽﾄ!$C$2:$C$13</xm:f>
          </x14:formula1>
          <xm:sqref>M30:N30 AB75:AC75 M86:N86 N9:O9</xm:sqref>
        </x14:dataValidation>
        <x14:dataValidation type="list" allowBlank="1" showInputMessage="1" showErrorMessage="1" xr:uid="{00000000-0002-0000-0500-00001E000000}">
          <x14:formula1>
            <xm:f>ﾌﾟﾙﾀﾞｳﾝﾘｽﾄ!$C$2:$C$11</xm:f>
          </x14:formula1>
          <xm:sqref>K29:N29</xm:sqref>
        </x14:dataValidation>
        <x14:dataValidation type="list" allowBlank="1" showInputMessage="1" showErrorMessage="1" xr:uid="{00000000-0002-0000-0500-00001F000000}">
          <x14:formula1>
            <xm:f>ﾌﾟﾙﾀﾞｳﾝﾘｽﾄ!$E$26:$E$27</xm:f>
          </x14:formula1>
          <xm:sqref>K9:L9</xm:sqref>
        </x14:dataValidation>
        <x14:dataValidation type="list" imeMode="halfAlpha" allowBlank="1" showInputMessage="1" showErrorMessage="1" xr:uid="{00000000-0002-0000-0500-000020000000}">
          <x14:formula1>
            <xm:f>ﾌﾟﾙﾀﾞｳﾝﾘｽﾄ!$B$18:$B$51</xm:f>
          </x14:formula1>
          <xm:sqref>Y75:Z75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2:X28"/>
  <sheetViews>
    <sheetView showGridLines="0" workbookViewId="0"/>
  </sheetViews>
  <sheetFormatPr defaultRowHeight="13.5"/>
  <cols>
    <col min="1" max="1" width="3" style="65" customWidth="1"/>
    <col min="2" max="42" width="4.125" style="65" customWidth="1"/>
    <col min="43" max="16384" width="9" style="65"/>
  </cols>
  <sheetData>
    <row r="2" spans="2:24" ht="30" customHeight="1">
      <c r="B2" s="933" t="s">
        <v>1355</v>
      </c>
      <c r="C2" s="933"/>
      <c r="D2" s="933"/>
      <c r="E2" s="933"/>
      <c r="F2" s="933"/>
      <c r="G2" s="933"/>
      <c r="H2" s="933"/>
      <c r="I2" s="933"/>
      <c r="J2" s="933"/>
      <c r="K2" s="933"/>
      <c r="L2" s="933"/>
      <c r="M2" s="933"/>
      <c r="N2" s="933"/>
      <c r="O2" s="933"/>
      <c r="P2" s="933"/>
      <c r="Q2" s="933"/>
      <c r="R2" s="933"/>
      <c r="S2" s="933"/>
      <c r="T2" s="933"/>
      <c r="U2" s="933"/>
      <c r="V2" s="933"/>
      <c r="W2" s="933"/>
      <c r="X2" s="933"/>
    </row>
    <row r="3" spans="2:24" ht="21" customHeight="1"/>
    <row r="4" spans="2:24" s="66" customFormat="1" ht="18.75" customHeight="1">
      <c r="C4" s="66" t="s">
        <v>1185</v>
      </c>
    </row>
    <row r="5" spans="2:24" s="66" customFormat="1" ht="18.75" customHeight="1">
      <c r="C5" s="66" t="s">
        <v>1174</v>
      </c>
    </row>
    <row r="6" spans="2:24" s="66" customFormat="1" ht="18.75" customHeight="1">
      <c r="C6" s="66" t="s">
        <v>1356</v>
      </c>
    </row>
    <row r="7" spans="2:24" s="66" customFormat="1" ht="18.75" customHeight="1">
      <c r="C7" s="66" t="s">
        <v>1219</v>
      </c>
    </row>
    <row r="8" spans="2:24" ht="22.5" customHeight="1" thickBot="1"/>
    <row r="9" spans="2:24" ht="22.5" customHeight="1" thickBot="1">
      <c r="C9" s="946" t="s">
        <v>1277</v>
      </c>
      <c r="D9" s="947"/>
      <c r="E9" s="947"/>
      <c r="F9" s="947"/>
      <c r="G9" s="947"/>
      <c r="H9" s="948"/>
      <c r="I9" s="949">
        <f>入力シート!$H$8</f>
        <v>0</v>
      </c>
      <c r="J9" s="950"/>
      <c r="K9" s="950"/>
      <c r="L9" s="950"/>
      <c r="M9" s="950"/>
      <c r="N9" s="950"/>
      <c r="O9" s="950"/>
      <c r="P9" s="950"/>
      <c r="Q9" s="950"/>
      <c r="R9" s="950"/>
      <c r="S9" s="950"/>
      <c r="T9" s="950"/>
      <c r="U9" s="950"/>
      <c r="V9" s="950"/>
      <c r="W9" s="950"/>
      <c r="X9" s="951"/>
    </row>
    <row r="10" spans="2:24" ht="8.25" customHeight="1" thickBot="1"/>
    <row r="11" spans="2:24" ht="20.25" customHeight="1">
      <c r="C11" s="934" t="s">
        <v>1183</v>
      </c>
      <c r="D11" s="935"/>
      <c r="E11" s="935"/>
      <c r="F11" s="935"/>
      <c r="G11" s="935"/>
      <c r="H11" s="935"/>
      <c r="I11" s="938">
        <f>入力シート!$P$83</f>
        <v>0</v>
      </c>
      <c r="J11" s="938"/>
      <c r="K11" s="938"/>
      <c r="L11" s="939"/>
      <c r="M11" s="942" t="s">
        <v>60</v>
      </c>
      <c r="N11" s="943"/>
      <c r="O11" s="952" t="s">
        <v>1290</v>
      </c>
      <c r="P11" s="953"/>
      <c r="Q11" s="953"/>
      <c r="R11" s="953"/>
      <c r="S11" s="953"/>
      <c r="T11" s="953"/>
      <c r="U11" s="953"/>
      <c r="V11" s="953"/>
      <c r="W11" s="953"/>
      <c r="X11" s="953"/>
    </row>
    <row r="12" spans="2:24" ht="22.5" customHeight="1" thickBot="1">
      <c r="C12" s="936" t="s">
        <v>1184</v>
      </c>
      <c r="D12" s="937"/>
      <c r="E12" s="937"/>
      <c r="F12" s="937"/>
      <c r="G12" s="937"/>
      <c r="H12" s="937"/>
      <c r="I12" s="940">
        <f>入力シート!$P$84</f>
        <v>0</v>
      </c>
      <c r="J12" s="940"/>
      <c r="K12" s="940"/>
      <c r="L12" s="941"/>
      <c r="M12" s="944" t="s">
        <v>61</v>
      </c>
      <c r="N12" s="945"/>
      <c r="O12" s="952"/>
      <c r="P12" s="953"/>
      <c r="Q12" s="953"/>
      <c r="R12" s="953"/>
      <c r="S12" s="953"/>
      <c r="T12" s="953"/>
      <c r="U12" s="953"/>
      <c r="V12" s="953"/>
      <c r="W12" s="953"/>
      <c r="X12" s="953"/>
    </row>
    <row r="13" spans="2:24" ht="12" customHeight="1"/>
    <row r="14" spans="2:24" ht="69" customHeight="1">
      <c r="B14" s="932" t="s">
        <v>1175</v>
      </c>
      <c r="C14" s="921"/>
      <c r="D14" s="921"/>
      <c r="E14" s="921"/>
      <c r="F14" s="921"/>
      <c r="G14" s="930" t="s">
        <v>1176</v>
      </c>
      <c r="H14" s="930"/>
      <c r="I14" s="930"/>
      <c r="J14" s="930"/>
      <c r="K14" s="929" t="s">
        <v>1177</v>
      </c>
      <c r="L14" s="930"/>
      <c r="M14" s="930"/>
      <c r="N14" s="930"/>
      <c r="O14" s="929" t="s">
        <v>1180</v>
      </c>
      <c r="P14" s="930"/>
      <c r="Q14" s="930"/>
      <c r="R14" s="930"/>
      <c r="S14" s="920" t="s">
        <v>1178</v>
      </c>
      <c r="T14" s="921"/>
      <c r="U14" s="921"/>
      <c r="V14" s="921"/>
      <c r="W14" s="921"/>
      <c r="X14" s="922"/>
    </row>
    <row r="15" spans="2:24" ht="36" customHeight="1">
      <c r="B15" s="923" t="s">
        <v>1342</v>
      </c>
      <c r="C15" s="924"/>
      <c r="D15" s="924"/>
      <c r="E15" s="924"/>
      <c r="F15" s="924"/>
      <c r="G15" s="931" t="str">
        <f>IF($I$9=ﾌﾟﾙﾀﾞｳﾝﾘｽﾄ!$H$6,単年利率入力!$C3,IF($I$9=ﾌﾟﾙﾀﾞｳﾝﾘｽﾄ!$H$7,単年利率入力!$D3,IF($I$9=ﾌﾟﾙﾀﾞｳﾝﾘｽﾄ!$H$8,単年利率入力!$E3,IF($I$9=ﾌﾟﾙﾀﾞｳﾝﾘｽﾄ!$H$9,単年利率入力!$F3,"0%"))))</f>
        <v>0%</v>
      </c>
      <c r="H15" s="931"/>
      <c r="I15" s="931"/>
      <c r="J15" s="931"/>
      <c r="K15" s="925">
        <f>ROUNDDOWN(500000*G15,0)*$I$11</f>
        <v>0</v>
      </c>
      <c r="L15" s="925"/>
      <c r="M15" s="925"/>
      <c r="N15" s="925"/>
      <c r="O15" s="925">
        <f>ROUNDDOWN(500000*G15*0.15315,0)*$I$11</f>
        <v>0</v>
      </c>
      <c r="P15" s="925"/>
      <c r="Q15" s="925"/>
      <c r="R15" s="925"/>
      <c r="S15" s="926">
        <f>K15-O15</f>
        <v>0</v>
      </c>
      <c r="T15" s="927"/>
      <c r="U15" s="927"/>
      <c r="V15" s="927"/>
      <c r="W15" s="927"/>
      <c r="X15" s="928"/>
    </row>
    <row r="16" spans="2:24" ht="36" customHeight="1">
      <c r="B16" s="958" t="s">
        <v>1343</v>
      </c>
      <c r="C16" s="959"/>
      <c r="D16" s="959"/>
      <c r="E16" s="959"/>
      <c r="F16" s="959"/>
      <c r="G16" s="960" t="str">
        <f>IF($I$9=ﾌﾟﾙﾀﾞｳﾝﾘｽﾄ!$H$6,単年利率入力!$C4,IF($I$9=ﾌﾟﾙﾀﾞｳﾝﾘｽﾄ!$H$7,単年利率入力!$D4,IF($I$9=ﾌﾟﾙﾀﾞｳﾝﾘｽﾄ!$H$8,単年利率入力!$E4,IF($I$9=ﾌﾟﾙﾀﾞｳﾝﾘｽﾄ!$H$9,単年利率入力!$F4,"0%"))))</f>
        <v>0%</v>
      </c>
      <c r="H16" s="960"/>
      <c r="I16" s="960"/>
      <c r="J16" s="960"/>
      <c r="K16" s="954">
        <f t="shared" ref="K16:K24" si="0">ROUNDDOWN(500000*G16,0)*$I$11</f>
        <v>0</v>
      </c>
      <c r="L16" s="954"/>
      <c r="M16" s="954"/>
      <c r="N16" s="954"/>
      <c r="O16" s="954">
        <f t="shared" ref="O16:O24" si="1">ROUNDDOWN(500000*G16*0.15315,0)*$I$11</f>
        <v>0</v>
      </c>
      <c r="P16" s="954"/>
      <c r="Q16" s="954"/>
      <c r="R16" s="954"/>
      <c r="S16" s="955">
        <f t="shared" ref="S16:S24" si="2">K16-O16</f>
        <v>0</v>
      </c>
      <c r="T16" s="956"/>
      <c r="U16" s="956"/>
      <c r="V16" s="956"/>
      <c r="W16" s="956"/>
      <c r="X16" s="957"/>
    </row>
    <row r="17" spans="2:24" ht="36" customHeight="1">
      <c r="B17" s="958" t="s">
        <v>1344</v>
      </c>
      <c r="C17" s="959"/>
      <c r="D17" s="959"/>
      <c r="E17" s="959"/>
      <c r="F17" s="959"/>
      <c r="G17" s="960" t="str">
        <f>IF($I$9=ﾌﾟﾙﾀﾞｳﾝﾘｽﾄ!$H$6,単年利率入力!$C5,IF($I$9=ﾌﾟﾙﾀﾞｳﾝﾘｽﾄ!$H$7,単年利率入力!$D5,IF($I$9=ﾌﾟﾙﾀﾞｳﾝﾘｽﾄ!$H$8,単年利率入力!$E5,IF($I$9=ﾌﾟﾙﾀﾞｳﾝﾘｽﾄ!$H$9,単年利率入力!$F5,"0%"))))</f>
        <v>0%</v>
      </c>
      <c r="H17" s="960"/>
      <c r="I17" s="960"/>
      <c r="J17" s="960"/>
      <c r="K17" s="954">
        <f t="shared" si="0"/>
        <v>0</v>
      </c>
      <c r="L17" s="954"/>
      <c r="M17" s="954"/>
      <c r="N17" s="954"/>
      <c r="O17" s="954">
        <f t="shared" si="1"/>
        <v>0</v>
      </c>
      <c r="P17" s="954"/>
      <c r="Q17" s="954"/>
      <c r="R17" s="954"/>
      <c r="S17" s="955">
        <f t="shared" si="2"/>
        <v>0</v>
      </c>
      <c r="T17" s="956"/>
      <c r="U17" s="956"/>
      <c r="V17" s="956"/>
      <c r="W17" s="956"/>
      <c r="X17" s="957"/>
    </row>
    <row r="18" spans="2:24" ht="36" customHeight="1">
      <c r="B18" s="958" t="s">
        <v>1345</v>
      </c>
      <c r="C18" s="959"/>
      <c r="D18" s="959"/>
      <c r="E18" s="959"/>
      <c r="F18" s="959"/>
      <c r="G18" s="960" t="str">
        <f>IF($I$9=ﾌﾟﾙﾀﾞｳﾝﾘｽﾄ!$H$6,単年利率入力!$C6,IF($I$9=ﾌﾟﾙﾀﾞｳﾝﾘｽﾄ!$H$7,単年利率入力!$D6,IF($I$9=ﾌﾟﾙﾀﾞｳﾝﾘｽﾄ!$H$8,単年利率入力!$E6,IF($I$9=ﾌﾟﾙﾀﾞｳﾝﾘｽﾄ!$H$9,単年利率入力!$F6,"0%"))))</f>
        <v>0%</v>
      </c>
      <c r="H18" s="960"/>
      <c r="I18" s="960"/>
      <c r="J18" s="960"/>
      <c r="K18" s="954">
        <f t="shared" si="0"/>
        <v>0</v>
      </c>
      <c r="L18" s="954"/>
      <c r="M18" s="954"/>
      <c r="N18" s="954"/>
      <c r="O18" s="954">
        <f t="shared" si="1"/>
        <v>0</v>
      </c>
      <c r="P18" s="954"/>
      <c r="Q18" s="954"/>
      <c r="R18" s="954"/>
      <c r="S18" s="955">
        <f t="shared" si="2"/>
        <v>0</v>
      </c>
      <c r="T18" s="956"/>
      <c r="U18" s="956"/>
      <c r="V18" s="956"/>
      <c r="W18" s="956"/>
      <c r="X18" s="957"/>
    </row>
    <row r="19" spans="2:24" ht="36" customHeight="1">
      <c r="B19" s="958" t="s">
        <v>1346</v>
      </c>
      <c r="C19" s="959"/>
      <c r="D19" s="959"/>
      <c r="E19" s="959"/>
      <c r="F19" s="959"/>
      <c r="G19" s="960" t="str">
        <f>IF($I$9=ﾌﾟﾙﾀﾞｳﾝﾘｽﾄ!$H$6,単年利率入力!$C7,IF($I$9=ﾌﾟﾙﾀﾞｳﾝﾘｽﾄ!$H$7,単年利率入力!$D7,IF($I$9=ﾌﾟﾙﾀﾞｳﾝﾘｽﾄ!$H$8,単年利率入力!$E7,IF($I$9=ﾌﾟﾙﾀﾞｳﾝﾘｽﾄ!$H$9,単年利率入力!$F7,"0%"))))</f>
        <v>0%</v>
      </c>
      <c r="H19" s="960"/>
      <c r="I19" s="960"/>
      <c r="J19" s="960"/>
      <c r="K19" s="954">
        <f t="shared" si="0"/>
        <v>0</v>
      </c>
      <c r="L19" s="954"/>
      <c r="M19" s="954"/>
      <c r="N19" s="954"/>
      <c r="O19" s="954">
        <f t="shared" si="1"/>
        <v>0</v>
      </c>
      <c r="P19" s="954"/>
      <c r="Q19" s="954"/>
      <c r="R19" s="954"/>
      <c r="S19" s="955">
        <f t="shared" si="2"/>
        <v>0</v>
      </c>
      <c r="T19" s="956"/>
      <c r="U19" s="956"/>
      <c r="V19" s="956"/>
      <c r="W19" s="956"/>
      <c r="X19" s="957"/>
    </row>
    <row r="20" spans="2:24" ht="36" customHeight="1">
      <c r="B20" s="958" t="s">
        <v>1347</v>
      </c>
      <c r="C20" s="959"/>
      <c r="D20" s="959"/>
      <c r="E20" s="959"/>
      <c r="F20" s="959"/>
      <c r="G20" s="960" t="str">
        <f>IF($I$9=ﾌﾟﾙﾀﾞｳﾝﾘｽﾄ!$H$6,単年利率入力!$C8,IF($I$9=ﾌﾟﾙﾀﾞｳﾝﾘｽﾄ!$H$7,単年利率入力!$D8,IF($I$9=ﾌﾟﾙﾀﾞｳﾝﾘｽﾄ!$H$8,単年利率入力!$E8,IF($I$9=ﾌﾟﾙﾀﾞｳﾝﾘｽﾄ!$H$9,単年利率入力!$F8,"0%"))))</f>
        <v>0%</v>
      </c>
      <c r="H20" s="960"/>
      <c r="I20" s="960"/>
      <c r="J20" s="960"/>
      <c r="K20" s="954">
        <f t="shared" si="0"/>
        <v>0</v>
      </c>
      <c r="L20" s="954"/>
      <c r="M20" s="954"/>
      <c r="N20" s="954"/>
      <c r="O20" s="954">
        <f t="shared" si="1"/>
        <v>0</v>
      </c>
      <c r="P20" s="954"/>
      <c r="Q20" s="954"/>
      <c r="R20" s="954"/>
      <c r="S20" s="955">
        <f t="shared" si="2"/>
        <v>0</v>
      </c>
      <c r="T20" s="956"/>
      <c r="U20" s="956"/>
      <c r="V20" s="956"/>
      <c r="W20" s="956"/>
      <c r="X20" s="957"/>
    </row>
    <row r="21" spans="2:24" ht="36" customHeight="1">
      <c r="B21" s="958" t="s">
        <v>1348</v>
      </c>
      <c r="C21" s="959"/>
      <c r="D21" s="959"/>
      <c r="E21" s="959"/>
      <c r="F21" s="959"/>
      <c r="G21" s="960" t="str">
        <f>IF($I$9=ﾌﾟﾙﾀﾞｳﾝﾘｽﾄ!$H$6,単年利率入力!$C9,IF($I$9=ﾌﾟﾙﾀﾞｳﾝﾘｽﾄ!$H$7,単年利率入力!$D9,IF($I$9=ﾌﾟﾙﾀﾞｳﾝﾘｽﾄ!$H$8,単年利率入力!$E9,IF($I$9=ﾌﾟﾙﾀﾞｳﾝﾘｽﾄ!$H$9,単年利率入力!$F9,"0%"))))</f>
        <v>0%</v>
      </c>
      <c r="H21" s="960"/>
      <c r="I21" s="960"/>
      <c r="J21" s="960"/>
      <c r="K21" s="954">
        <f t="shared" si="0"/>
        <v>0</v>
      </c>
      <c r="L21" s="954"/>
      <c r="M21" s="954"/>
      <c r="N21" s="954"/>
      <c r="O21" s="954">
        <f t="shared" si="1"/>
        <v>0</v>
      </c>
      <c r="P21" s="954"/>
      <c r="Q21" s="954"/>
      <c r="R21" s="954"/>
      <c r="S21" s="955">
        <f t="shared" si="2"/>
        <v>0</v>
      </c>
      <c r="T21" s="956"/>
      <c r="U21" s="956"/>
      <c r="V21" s="956"/>
      <c r="W21" s="956"/>
      <c r="X21" s="957"/>
    </row>
    <row r="22" spans="2:24" ht="36" customHeight="1">
      <c r="B22" s="958" t="s">
        <v>1349</v>
      </c>
      <c r="C22" s="959"/>
      <c r="D22" s="959"/>
      <c r="E22" s="959"/>
      <c r="F22" s="959"/>
      <c r="G22" s="960" t="str">
        <f>IF($I$9=ﾌﾟﾙﾀﾞｳﾝﾘｽﾄ!$H$6,単年利率入力!$C10,IF($I$9=ﾌﾟﾙﾀﾞｳﾝﾘｽﾄ!$H$7,単年利率入力!$D10,IF($I$9=ﾌﾟﾙﾀﾞｳﾝﾘｽﾄ!$H$8,単年利率入力!$E10,IF($I$9=ﾌﾟﾙﾀﾞｳﾝﾘｽﾄ!$H$9,単年利率入力!$F10,"0%"))))</f>
        <v>0%</v>
      </c>
      <c r="H22" s="960"/>
      <c r="I22" s="960"/>
      <c r="J22" s="960"/>
      <c r="K22" s="954">
        <f t="shared" si="0"/>
        <v>0</v>
      </c>
      <c r="L22" s="954"/>
      <c r="M22" s="954"/>
      <c r="N22" s="954"/>
      <c r="O22" s="954">
        <f t="shared" si="1"/>
        <v>0</v>
      </c>
      <c r="P22" s="954"/>
      <c r="Q22" s="954"/>
      <c r="R22" s="954"/>
      <c r="S22" s="955">
        <f t="shared" si="2"/>
        <v>0</v>
      </c>
      <c r="T22" s="956"/>
      <c r="U22" s="956"/>
      <c r="V22" s="956"/>
      <c r="W22" s="956"/>
      <c r="X22" s="957"/>
    </row>
    <row r="23" spans="2:24" ht="36" customHeight="1">
      <c r="B23" s="958" t="s">
        <v>1350</v>
      </c>
      <c r="C23" s="959"/>
      <c r="D23" s="959"/>
      <c r="E23" s="959"/>
      <c r="F23" s="959"/>
      <c r="G23" s="960" t="str">
        <f>IF($I$9=ﾌﾟﾙﾀﾞｳﾝﾘｽﾄ!$H$6,単年利率入力!$C11,IF($I$9=ﾌﾟﾙﾀﾞｳﾝﾘｽﾄ!$H$7,単年利率入力!$D11,IF($I$9=ﾌﾟﾙﾀﾞｳﾝﾘｽﾄ!$H$8,単年利率入力!$E11,IF($I$9=ﾌﾟﾙﾀﾞｳﾝﾘｽﾄ!$H$9,単年利率入力!$F11,"0%"))))</f>
        <v>0%</v>
      </c>
      <c r="H23" s="960"/>
      <c r="I23" s="960"/>
      <c r="J23" s="960"/>
      <c r="K23" s="954">
        <f t="shared" si="0"/>
        <v>0</v>
      </c>
      <c r="L23" s="954"/>
      <c r="M23" s="954"/>
      <c r="N23" s="954"/>
      <c r="O23" s="954">
        <f t="shared" si="1"/>
        <v>0</v>
      </c>
      <c r="P23" s="954"/>
      <c r="Q23" s="954"/>
      <c r="R23" s="954"/>
      <c r="S23" s="955">
        <f t="shared" si="2"/>
        <v>0</v>
      </c>
      <c r="T23" s="956"/>
      <c r="U23" s="956"/>
      <c r="V23" s="956"/>
      <c r="W23" s="956"/>
      <c r="X23" s="957"/>
    </row>
    <row r="24" spans="2:24" ht="36" customHeight="1" thickBot="1">
      <c r="B24" s="973" t="s">
        <v>1351</v>
      </c>
      <c r="C24" s="974"/>
      <c r="D24" s="974"/>
      <c r="E24" s="974"/>
      <c r="F24" s="974"/>
      <c r="G24" s="975" t="str">
        <f>IF($I$9=ﾌﾟﾙﾀﾞｳﾝﾘｽﾄ!$H$6,単年利率入力!$C12,IF($I$9=ﾌﾟﾙﾀﾞｳﾝﾘｽﾄ!$H$7,単年利率入力!$D12,IF($I$9=ﾌﾟﾙﾀﾞｳﾝﾘｽﾄ!$H$8,単年利率入力!$E12,IF($I$9=ﾌﾟﾙﾀﾞｳﾝﾘｽﾄ!$H$9,単年利率入力!$F12,"0%"))))</f>
        <v>0%</v>
      </c>
      <c r="H24" s="975"/>
      <c r="I24" s="975"/>
      <c r="J24" s="975"/>
      <c r="K24" s="970">
        <f t="shared" si="0"/>
        <v>0</v>
      </c>
      <c r="L24" s="970"/>
      <c r="M24" s="970"/>
      <c r="N24" s="970"/>
      <c r="O24" s="970">
        <f t="shared" si="1"/>
        <v>0</v>
      </c>
      <c r="P24" s="970"/>
      <c r="Q24" s="970"/>
      <c r="R24" s="970"/>
      <c r="S24" s="961">
        <f t="shared" si="2"/>
        <v>0</v>
      </c>
      <c r="T24" s="962"/>
      <c r="U24" s="962"/>
      <c r="V24" s="962"/>
      <c r="W24" s="962"/>
      <c r="X24" s="963"/>
    </row>
    <row r="25" spans="2:24" ht="36" customHeight="1" thickBot="1">
      <c r="B25" s="967" t="s">
        <v>1179</v>
      </c>
      <c r="C25" s="968"/>
      <c r="D25" s="968"/>
      <c r="E25" s="968"/>
      <c r="F25" s="968"/>
      <c r="G25" s="968"/>
      <c r="H25" s="968"/>
      <c r="I25" s="968"/>
      <c r="J25" s="969"/>
      <c r="K25" s="971">
        <f>SUM(K15:N24)</f>
        <v>0</v>
      </c>
      <c r="L25" s="972"/>
      <c r="M25" s="972"/>
      <c r="N25" s="972"/>
      <c r="O25" s="971">
        <f>SUM(O15:R24)</f>
        <v>0</v>
      </c>
      <c r="P25" s="972"/>
      <c r="Q25" s="972"/>
      <c r="R25" s="972"/>
      <c r="S25" s="964">
        <f>SUM(S15:X24)</f>
        <v>0</v>
      </c>
      <c r="T25" s="965"/>
      <c r="U25" s="965"/>
      <c r="V25" s="965"/>
      <c r="W25" s="965"/>
      <c r="X25" s="966"/>
    </row>
    <row r="27" spans="2:24">
      <c r="B27" s="65" t="s">
        <v>1181</v>
      </c>
    </row>
    <row r="28" spans="2:24">
      <c r="B28" s="65" t="s">
        <v>1182</v>
      </c>
    </row>
  </sheetData>
  <sheetProtection password="EAD7" sheet="1" objects="1" scenarios="1"/>
  <mergeCells count="69">
    <mergeCell ref="S24:X24"/>
    <mergeCell ref="S25:X25"/>
    <mergeCell ref="B25:J25"/>
    <mergeCell ref="O22:R22"/>
    <mergeCell ref="O23:R23"/>
    <mergeCell ref="O24:R24"/>
    <mergeCell ref="O25:R25"/>
    <mergeCell ref="K24:N24"/>
    <mergeCell ref="K25:N25"/>
    <mergeCell ref="B22:F22"/>
    <mergeCell ref="B23:F23"/>
    <mergeCell ref="B24:F24"/>
    <mergeCell ref="K22:N22"/>
    <mergeCell ref="K23:N23"/>
    <mergeCell ref="G24:J24"/>
    <mergeCell ref="G22:J22"/>
    <mergeCell ref="S16:X16"/>
    <mergeCell ref="S17:X17"/>
    <mergeCell ref="S18:X18"/>
    <mergeCell ref="S19:X19"/>
    <mergeCell ref="K18:N18"/>
    <mergeCell ref="K19:N19"/>
    <mergeCell ref="O16:R16"/>
    <mergeCell ref="O17:R17"/>
    <mergeCell ref="O18:R18"/>
    <mergeCell ref="O19:R19"/>
    <mergeCell ref="K16:N16"/>
    <mergeCell ref="B18:F18"/>
    <mergeCell ref="B19:F19"/>
    <mergeCell ref="K17:N17"/>
    <mergeCell ref="B16:F16"/>
    <mergeCell ref="B17:F17"/>
    <mergeCell ref="G16:J16"/>
    <mergeCell ref="G17:J17"/>
    <mergeCell ref="G18:J18"/>
    <mergeCell ref="G19:J19"/>
    <mergeCell ref="O20:R20"/>
    <mergeCell ref="S23:X23"/>
    <mergeCell ref="K20:N20"/>
    <mergeCell ref="K21:N21"/>
    <mergeCell ref="B21:F21"/>
    <mergeCell ref="G23:J23"/>
    <mergeCell ref="O21:R21"/>
    <mergeCell ref="S20:X20"/>
    <mergeCell ref="S21:X21"/>
    <mergeCell ref="S22:X22"/>
    <mergeCell ref="G20:J20"/>
    <mergeCell ref="G21:J21"/>
    <mergeCell ref="B20:F20"/>
    <mergeCell ref="B2:X2"/>
    <mergeCell ref="C11:H11"/>
    <mergeCell ref="C12:H12"/>
    <mergeCell ref="I11:L11"/>
    <mergeCell ref="I12:L12"/>
    <mergeCell ref="M11:N11"/>
    <mergeCell ref="M12:N12"/>
    <mergeCell ref="C9:H9"/>
    <mergeCell ref="I9:X9"/>
    <mergeCell ref="O11:X12"/>
    <mergeCell ref="S14:X14"/>
    <mergeCell ref="B15:F15"/>
    <mergeCell ref="O15:R15"/>
    <mergeCell ref="S15:X15"/>
    <mergeCell ref="O14:R14"/>
    <mergeCell ref="G15:J15"/>
    <mergeCell ref="B14:F14"/>
    <mergeCell ref="G14:J14"/>
    <mergeCell ref="K14:N14"/>
    <mergeCell ref="K15:N15"/>
  </mergeCells>
  <phoneticPr fontId="7"/>
  <pageMargins left="0.7" right="0.7" top="0.75" bottom="0.75" header="0.3" footer="0.3"/>
  <pageSetup paperSize="9" scale="8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FF0000"/>
  </sheetPr>
  <dimension ref="B1:F23"/>
  <sheetViews>
    <sheetView workbookViewId="0">
      <selection activeCell="B2" sqref="B2:X2"/>
    </sheetView>
  </sheetViews>
  <sheetFormatPr defaultRowHeight="18.75"/>
  <cols>
    <col min="3" max="4" width="15.5" customWidth="1"/>
    <col min="5" max="6" width="16.25" customWidth="1"/>
  </cols>
  <sheetData>
    <row r="1" spans="2:6">
      <c r="B1" s="136" t="s">
        <v>1352</v>
      </c>
    </row>
    <row r="2" spans="2:6">
      <c r="B2" s="86"/>
      <c r="C2" s="87" t="s">
        <v>1275</v>
      </c>
      <c r="D2" s="87" t="s">
        <v>1276</v>
      </c>
      <c r="E2" s="87" t="s">
        <v>1341</v>
      </c>
      <c r="F2" s="87" t="s">
        <v>1341</v>
      </c>
    </row>
    <row r="3" spans="2:6">
      <c r="B3" s="86" t="s">
        <v>1265</v>
      </c>
      <c r="C3" s="88">
        <v>4.0000000000000001E-3</v>
      </c>
      <c r="D3" s="88">
        <v>5.0000000000000001E-3</v>
      </c>
      <c r="E3" s="88">
        <v>4.5000000000000005E-3</v>
      </c>
      <c r="F3" s="88">
        <v>4.5000000000000005E-3</v>
      </c>
    </row>
    <row r="4" spans="2:6">
      <c r="B4" s="86" t="s">
        <v>1266</v>
      </c>
      <c r="C4" s="88">
        <v>6.0000000000000001E-3</v>
      </c>
      <c r="D4" s="88">
        <v>6.9999999999999993E-3</v>
      </c>
      <c r="E4" s="88">
        <v>6.5000000000000006E-3</v>
      </c>
      <c r="F4" s="88">
        <v>6.5000000000000006E-3</v>
      </c>
    </row>
    <row r="5" spans="2:6">
      <c r="B5" s="86" t="s">
        <v>1267</v>
      </c>
      <c r="C5" s="88">
        <v>7.9999999999999984E-3</v>
      </c>
      <c r="D5" s="88">
        <v>8.9999999999999976E-3</v>
      </c>
      <c r="E5" s="88">
        <v>8.4999999999999989E-3</v>
      </c>
      <c r="F5" s="88">
        <v>8.4999999999999989E-3</v>
      </c>
    </row>
    <row r="6" spans="2:6">
      <c r="B6" s="86" t="s">
        <v>1268</v>
      </c>
      <c r="C6" s="88">
        <v>8.0000000000000019E-3</v>
      </c>
      <c r="D6" s="88">
        <v>9.0000000000000028E-3</v>
      </c>
      <c r="E6" s="88">
        <v>8.5000000000000023E-3</v>
      </c>
      <c r="F6" s="88">
        <v>8.5000000000000023E-3</v>
      </c>
    </row>
    <row r="7" spans="2:6">
      <c r="B7" s="86" t="s">
        <v>1269</v>
      </c>
      <c r="C7" s="88">
        <v>8.9999999999999993E-3</v>
      </c>
      <c r="D7" s="88">
        <v>9.9999999999999985E-3</v>
      </c>
      <c r="E7" s="88">
        <v>9.4999999999999998E-3</v>
      </c>
      <c r="F7" s="88">
        <v>9.4999999999999998E-3</v>
      </c>
    </row>
    <row r="8" spans="2:6">
      <c r="B8" s="86" t="s">
        <v>1270</v>
      </c>
      <c r="C8" s="88">
        <v>2.2599999999999999E-2</v>
      </c>
      <c r="D8" s="88">
        <v>2.3599999999999999E-2</v>
      </c>
      <c r="E8" s="88">
        <v>2.3099999999999996E-2</v>
      </c>
      <c r="F8" s="88">
        <v>2.3099999999999996E-2</v>
      </c>
    </row>
    <row r="9" spans="2:6">
      <c r="B9" s="86" t="s">
        <v>1271</v>
      </c>
      <c r="C9" s="88">
        <v>2.7799999999999995E-2</v>
      </c>
      <c r="D9" s="88">
        <v>2.8799999999999996E-2</v>
      </c>
      <c r="E9" s="88">
        <v>2.8299999999999992E-2</v>
      </c>
      <c r="F9" s="88">
        <v>2.8299999999999992E-2</v>
      </c>
    </row>
    <row r="10" spans="2:6">
      <c r="B10" s="86" t="s">
        <v>1272</v>
      </c>
      <c r="C10" s="88">
        <v>3.3000000000000008E-2</v>
      </c>
      <c r="D10" s="88">
        <v>3.4000000000000009E-2</v>
      </c>
      <c r="E10" s="88">
        <v>3.3500000000000002E-2</v>
      </c>
      <c r="F10" s="88">
        <v>3.3500000000000002E-2</v>
      </c>
    </row>
    <row r="11" spans="2:6">
      <c r="B11" s="86" t="s">
        <v>1273</v>
      </c>
      <c r="C11" s="88">
        <v>3.8200000000000005E-2</v>
      </c>
      <c r="D11" s="88">
        <v>3.9200000000000006E-2</v>
      </c>
      <c r="E11" s="88">
        <v>3.8699999999999998E-2</v>
      </c>
      <c r="F11" s="88">
        <v>3.8699999999999998E-2</v>
      </c>
    </row>
    <row r="12" spans="2:6">
      <c r="B12" s="86" t="s">
        <v>1274</v>
      </c>
      <c r="C12" s="88">
        <v>4.3400000000000001E-2</v>
      </c>
      <c r="D12" s="88">
        <v>4.4399999999999995E-2</v>
      </c>
      <c r="E12" s="88">
        <v>4.3899999999999995E-2</v>
      </c>
      <c r="F12" s="88">
        <v>4.3899999999999995E-2</v>
      </c>
    </row>
    <row r="13" spans="2:6">
      <c r="E13" t="s">
        <v>1353</v>
      </c>
      <c r="F13" t="s">
        <v>1354</v>
      </c>
    </row>
    <row r="14" spans="2:6">
      <c r="D14" s="135"/>
    </row>
    <row r="15" spans="2:6">
      <c r="D15" s="135"/>
    </row>
    <row r="16" spans="2:6">
      <c r="D16" s="135"/>
    </row>
    <row r="17" spans="4:4">
      <c r="D17" s="135"/>
    </row>
    <row r="18" spans="4:4">
      <c r="D18" s="135"/>
    </row>
    <row r="19" spans="4:4">
      <c r="D19" s="135"/>
    </row>
    <row r="20" spans="4:4">
      <c r="D20" s="135"/>
    </row>
    <row r="21" spans="4:4">
      <c r="D21" s="135"/>
    </row>
    <row r="22" spans="4:4">
      <c r="D22" s="135"/>
    </row>
    <row r="23" spans="4:4">
      <c r="D23" s="135"/>
    </row>
  </sheetData>
  <phoneticPr fontId="7"/>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dimension ref="A1:BL69"/>
  <sheetViews>
    <sheetView topLeftCell="G1" workbookViewId="0">
      <selection activeCell="B2" sqref="B2:X2"/>
    </sheetView>
  </sheetViews>
  <sheetFormatPr defaultRowHeight="18.75"/>
  <cols>
    <col min="1" max="4" width="9" style="15"/>
    <col min="5" max="5" width="85.625" style="15" customWidth="1"/>
    <col min="6" max="6" width="61" style="15" customWidth="1"/>
    <col min="7" max="7" width="9" style="15"/>
    <col min="8" max="8" width="128.875" style="15" bestFit="1" customWidth="1"/>
    <col min="9" max="31" width="9" style="112"/>
    <col min="32" max="16384" width="9" style="15"/>
  </cols>
  <sheetData>
    <row r="1" spans="1:64">
      <c r="A1" s="16"/>
      <c r="B1" s="16"/>
      <c r="C1" s="16"/>
      <c r="D1" s="16"/>
      <c r="E1" s="16"/>
      <c r="F1" s="16"/>
      <c r="G1" s="16"/>
      <c r="H1" s="16"/>
      <c r="M1" s="112" t="s">
        <v>1305</v>
      </c>
      <c r="BL1" s="15">
        <v>1</v>
      </c>
    </row>
    <row r="2" spans="1:64">
      <c r="B2" s="17" t="s">
        <v>1170</v>
      </c>
      <c r="C2" s="16">
        <v>1</v>
      </c>
      <c r="D2" s="16" t="s">
        <v>45</v>
      </c>
      <c r="E2" s="16" t="s">
        <v>49</v>
      </c>
      <c r="F2" s="16" t="s">
        <v>114</v>
      </c>
      <c r="G2" s="16"/>
      <c r="H2" s="85" t="s">
        <v>1291</v>
      </c>
      <c r="I2" s="112" t="s">
        <v>1301</v>
      </c>
      <c r="M2" s="112" t="s">
        <v>1302</v>
      </c>
    </row>
    <row r="3" spans="1:64">
      <c r="A3" s="16"/>
      <c r="B3" s="17" t="s">
        <v>16</v>
      </c>
      <c r="C3" s="16">
        <v>2</v>
      </c>
      <c r="D3" s="16" t="s">
        <v>46</v>
      </c>
      <c r="E3" s="16" t="s">
        <v>50</v>
      </c>
      <c r="F3" s="16" t="s">
        <v>115</v>
      </c>
      <c r="G3" s="16"/>
      <c r="H3" s="85" t="s">
        <v>1311</v>
      </c>
      <c r="I3" s="112" t="s">
        <v>1301</v>
      </c>
      <c r="M3" s="112" t="s">
        <v>1303</v>
      </c>
    </row>
    <row r="4" spans="1:64">
      <c r="A4" s="16"/>
      <c r="B4" s="16"/>
      <c r="C4" s="16">
        <v>3</v>
      </c>
      <c r="D4" s="16" t="s">
        <v>41</v>
      </c>
      <c r="E4" s="16" t="s">
        <v>51</v>
      </c>
      <c r="F4" s="16"/>
      <c r="G4" s="16"/>
      <c r="H4" s="85" t="s">
        <v>1292</v>
      </c>
      <c r="I4" s="112" t="s">
        <v>1301</v>
      </c>
      <c r="M4" s="112" t="s">
        <v>1304</v>
      </c>
    </row>
    <row r="5" spans="1:64">
      <c r="A5" s="16"/>
      <c r="B5" s="17" t="s">
        <v>18</v>
      </c>
      <c r="C5" s="16">
        <v>4</v>
      </c>
      <c r="D5" s="16"/>
      <c r="E5" s="16" t="s">
        <v>52</v>
      </c>
      <c r="F5" s="16"/>
      <c r="G5" s="16"/>
      <c r="H5" s="124"/>
    </row>
    <row r="6" spans="1:64">
      <c r="A6" s="16"/>
      <c r="B6" s="17" t="s">
        <v>19</v>
      </c>
      <c r="C6" s="16">
        <v>5</v>
      </c>
      <c r="D6" s="16"/>
      <c r="E6" s="16"/>
      <c r="F6" s="16"/>
      <c r="G6" s="16"/>
      <c r="H6" s="111" t="s">
        <v>1337</v>
      </c>
      <c r="I6" s="112" t="s">
        <v>1301</v>
      </c>
      <c r="M6" s="112" t="s">
        <v>1306</v>
      </c>
    </row>
    <row r="7" spans="1:64">
      <c r="A7" s="16"/>
      <c r="B7" s="17" t="s">
        <v>20</v>
      </c>
      <c r="C7" s="16">
        <v>6</v>
      </c>
      <c r="D7" s="16"/>
      <c r="E7" s="16" t="s">
        <v>53</v>
      </c>
      <c r="F7" s="16" t="s">
        <v>66</v>
      </c>
      <c r="G7" s="16"/>
      <c r="H7" s="110" t="s">
        <v>1338</v>
      </c>
      <c r="I7" s="112" t="s">
        <v>1301</v>
      </c>
      <c r="M7" s="112" t="s">
        <v>1307</v>
      </c>
    </row>
    <row r="8" spans="1:64">
      <c r="A8" s="16"/>
      <c r="B8" s="17" t="s">
        <v>21</v>
      </c>
      <c r="C8" s="16">
        <v>7</v>
      </c>
      <c r="D8" s="16"/>
      <c r="E8" s="16" t="s">
        <v>54</v>
      </c>
      <c r="F8" s="16"/>
      <c r="G8" s="16"/>
      <c r="H8" s="110" t="s">
        <v>1339</v>
      </c>
      <c r="I8" s="112" t="s">
        <v>1301</v>
      </c>
      <c r="M8" s="112" t="s">
        <v>1308</v>
      </c>
    </row>
    <row r="9" spans="1:64">
      <c r="A9" s="16"/>
      <c r="B9" s="16"/>
      <c r="C9" s="16">
        <v>8</v>
      </c>
      <c r="D9" s="16"/>
      <c r="E9" s="16" t="s">
        <v>55</v>
      </c>
      <c r="F9" s="16" t="s">
        <v>70</v>
      </c>
      <c r="G9" s="16"/>
      <c r="H9" s="110" t="s">
        <v>1340</v>
      </c>
      <c r="I9" s="112" t="s">
        <v>1301</v>
      </c>
      <c r="M9" s="112" t="s">
        <v>1309</v>
      </c>
    </row>
    <row r="10" spans="1:64">
      <c r="A10" s="16"/>
      <c r="B10" s="17" t="s">
        <v>22</v>
      </c>
      <c r="C10" s="16">
        <v>9</v>
      </c>
      <c r="D10" s="16"/>
      <c r="E10" s="16" t="s">
        <v>56</v>
      </c>
      <c r="F10" s="16" t="s">
        <v>76</v>
      </c>
      <c r="G10" s="16"/>
      <c r="H10" s="16"/>
    </row>
    <row r="11" spans="1:64">
      <c r="A11" s="16"/>
      <c r="B11" s="17" t="s">
        <v>23</v>
      </c>
      <c r="C11" s="16">
        <v>10</v>
      </c>
      <c r="D11" s="16"/>
      <c r="E11" s="16" t="s">
        <v>1173</v>
      </c>
      <c r="F11" s="16"/>
      <c r="G11" s="16"/>
      <c r="H11" s="16"/>
    </row>
    <row r="12" spans="1:64">
      <c r="A12" s="16"/>
      <c r="B12" s="17" t="s">
        <v>24</v>
      </c>
      <c r="C12" s="16">
        <v>11</v>
      </c>
      <c r="D12" s="16"/>
      <c r="E12" s="16" t="s">
        <v>57</v>
      </c>
      <c r="F12" s="16" t="s">
        <v>116</v>
      </c>
      <c r="G12" s="16"/>
      <c r="H12" s="16"/>
    </row>
    <row r="13" spans="1:64">
      <c r="A13" s="16"/>
      <c r="B13" s="16"/>
      <c r="C13" s="16">
        <v>12</v>
      </c>
      <c r="D13" s="16"/>
      <c r="E13" s="16" t="s">
        <v>58</v>
      </c>
      <c r="F13" s="16" t="s">
        <v>117</v>
      </c>
      <c r="G13" s="16"/>
      <c r="H13" s="16"/>
    </row>
    <row r="14" spans="1:64">
      <c r="A14" s="16"/>
      <c r="B14" s="16"/>
      <c r="C14" s="16">
        <v>13</v>
      </c>
      <c r="D14" s="16"/>
      <c r="E14" s="16" t="s">
        <v>1221</v>
      </c>
      <c r="F14" s="16"/>
      <c r="G14" s="16"/>
      <c r="H14" s="16"/>
    </row>
    <row r="15" spans="1:64">
      <c r="A15" s="16"/>
      <c r="B15" s="16"/>
      <c r="C15" s="16">
        <v>14</v>
      </c>
      <c r="D15" s="16"/>
      <c r="E15" s="16" t="s">
        <v>1222</v>
      </c>
      <c r="F15" s="16"/>
      <c r="G15" s="16"/>
      <c r="H15" s="16"/>
    </row>
    <row r="16" spans="1:64">
      <c r="A16" s="16"/>
      <c r="C16" s="16">
        <v>15</v>
      </c>
      <c r="D16" s="16"/>
      <c r="E16" s="16"/>
      <c r="F16" s="16"/>
      <c r="G16" s="16"/>
      <c r="H16" s="16"/>
    </row>
    <row r="17" spans="1:8">
      <c r="A17" s="16"/>
      <c r="B17" s="16"/>
      <c r="C17" s="16">
        <v>16</v>
      </c>
      <c r="D17" s="16"/>
      <c r="E17" s="16"/>
      <c r="F17" s="16"/>
      <c r="G17" s="16"/>
      <c r="H17" s="16"/>
    </row>
    <row r="18" spans="1:8">
      <c r="A18" s="16"/>
      <c r="B18" s="16" t="s">
        <v>107</v>
      </c>
      <c r="C18" s="16">
        <v>17</v>
      </c>
      <c r="D18" s="16"/>
      <c r="E18" s="16" t="s">
        <v>1294</v>
      </c>
      <c r="F18" s="16"/>
      <c r="G18" s="16"/>
      <c r="H18" s="16"/>
    </row>
    <row r="19" spans="1:8">
      <c r="A19" s="16"/>
      <c r="B19" s="16">
        <v>8</v>
      </c>
      <c r="C19" s="16">
        <v>18</v>
      </c>
      <c r="D19" s="16"/>
      <c r="E19" s="16" t="s">
        <v>1255</v>
      </c>
      <c r="F19" s="16"/>
      <c r="G19" s="16"/>
      <c r="H19" s="16"/>
    </row>
    <row r="20" spans="1:8">
      <c r="A20" s="16"/>
      <c r="B20" s="16">
        <v>9</v>
      </c>
      <c r="C20" s="16">
        <v>19</v>
      </c>
      <c r="D20" s="16"/>
      <c r="E20" s="16"/>
      <c r="F20" s="16"/>
      <c r="G20" s="16"/>
      <c r="H20" s="16"/>
    </row>
    <row r="21" spans="1:8">
      <c r="A21" s="16"/>
      <c r="B21" s="16">
        <v>10</v>
      </c>
      <c r="C21" s="16">
        <v>20</v>
      </c>
      <c r="D21" s="16"/>
      <c r="E21" s="18" t="s">
        <v>1201</v>
      </c>
      <c r="F21" s="124" t="s">
        <v>1232</v>
      </c>
      <c r="G21" s="112" t="s">
        <v>1301</v>
      </c>
      <c r="H21" s="16"/>
    </row>
    <row r="22" spans="1:8">
      <c r="A22" s="16"/>
      <c r="B22" s="16">
        <v>11</v>
      </c>
      <c r="C22" s="16">
        <v>21</v>
      </c>
      <c r="D22" s="16"/>
      <c r="E22" s="19" t="s">
        <v>1202</v>
      </c>
      <c r="F22" s="124" t="s">
        <v>1261</v>
      </c>
      <c r="G22" s="112" t="s">
        <v>1301</v>
      </c>
      <c r="H22" s="16"/>
    </row>
    <row r="23" spans="1:8">
      <c r="A23" s="16"/>
      <c r="B23" s="16">
        <v>12</v>
      </c>
      <c r="C23" s="16">
        <v>22</v>
      </c>
      <c r="D23" s="16"/>
      <c r="E23" s="16"/>
      <c r="F23" s="124"/>
      <c r="G23" s="16"/>
      <c r="H23" s="16"/>
    </row>
    <row r="24" spans="1:8">
      <c r="A24" s="16"/>
      <c r="B24" s="16">
        <v>13</v>
      </c>
      <c r="C24" s="16">
        <v>23</v>
      </c>
      <c r="D24" s="16"/>
      <c r="E24" s="16"/>
      <c r="F24" s="112" t="s">
        <v>1297</v>
      </c>
      <c r="G24" s="112" t="s">
        <v>1301</v>
      </c>
      <c r="H24" s="16"/>
    </row>
    <row r="25" spans="1:8">
      <c r="A25" s="16"/>
      <c r="B25" s="16">
        <v>14</v>
      </c>
      <c r="C25" s="16">
        <v>24</v>
      </c>
      <c r="D25" s="16"/>
      <c r="E25" s="108">
        <v>2022</v>
      </c>
      <c r="F25" s="124" t="s">
        <v>1295</v>
      </c>
      <c r="G25" s="112" t="s">
        <v>1301</v>
      </c>
      <c r="H25" s="16"/>
    </row>
    <row r="26" spans="1:8">
      <c r="A26" s="16"/>
      <c r="B26" s="16">
        <v>15</v>
      </c>
      <c r="C26" s="16">
        <v>25</v>
      </c>
      <c r="D26" s="16"/>
      <c r="E26" s="108">
        <v>2023</v>
      </c>
      <c r="F26" s="124" t="s">
        <v>1296</v>
      </c>
      <c r="G26" s="112" t="s">
        <v>1301</v>
      </c>
      <c r="H26" s="16"/>
    </row>
    <row r="27" spans="1:8">
      <c r="A27" s="16"/>
      <c r="B27" s="16">
        <v>16</v>
      </c>
      <c r="C27" s="16">
        <v>26</v>
      </c>
      <c r="D27" s="16"/>
      <c r="E27" s="108">
        <v>2024</v>
      </c>
      <c r="G27" s="16"/>
      <c r="H27" s="16"/>
    </row>
    <row r="28" spans="1:8">
      <c r="A28" s="16"/>
      <c r="B28" s="16">
        <v>17</v>
      </c>
      <c r="C28" s="16">
        <v>27</v>
      </c>
      <c r="D28" s="16"/>
      <c r="E28" s="108">
        <v>2025</v>
      </c>
      <c r="F28" s="16"/>
      <c r="G28" s="16"/>
      <c r="H28" s="16"/>
    </row>
    <row r="29" spans="1:8">
      <c r="A29" s="16"/>
      <c r="B29" s="16">
        <v>18</v>
      </c>
      <c r="C29" s="16">
        <v>28</v>
      </c>
      <c r="D29" s="16"/>
      <c r="E29" s="108">
        <v>2026</v>
      </c>
      <c r="F29" s="16"/>
      <c r="G29" s="16"/>
      <c r="H29" s="16"/>
    </row>
    <row r="30" spans="1:8">
      <c r="A30" s="16"/>
      <c r="B30" s="16">
        <v>19</v>
      </c>
      <c r="C30" s="16">
        <v>29</v>
      </c>
      <c r="D30" s="16"/>
      <c r="E30" s="16"/>
      <c r="G30" s="16"/>
      <c r="H30" s="16"/>
    </row>
    <row r="31" spans="1:8">
      <c r="A31" s="16"/>
      <c r="B31" s="16">
        <v>20</v>
      </c>
      <c r="C31" s="16">
        <v>30</v>
      </c>
      <c r="D31" s="16"/>
      <c r="E31" s="16"/>
      <c r="G31" s="16"/>
      <c r="H31" s="16"/>
    </row>
    <row r="32" spans="1:8">
      <c r="A32" s="16"/>
      <c r="B32" s="16">
        <v>21</v>
      </c>
      <c r="C32" s="16">
        <v>31</v>
      </c>
      <c r="D32" s="16"/>
      <c r="E32" s="16"/>
      <c r="G32" s="16"/>
      <c r="H32" s="16"/>
    </row>
    <row r="33" spans="1:8">
      <c r="A33" s="16"/>
      <c r="B33" s="16">
        <v>22</v>
      </c>
      <c r="C33" s="16">
        <v>32</v>
      </c>
      <c r="D33" s="16"/>
      <c r="E33" s="16"/>
      <c r="F33" s="16"/>
      <c r="G33" s="16"/>
      <c r="H33" s="16"/>
    </row>
    <row r="34" spans="1:8">
      <c r="A34" s="16"/>
      <c r="B34" s="16">
        <v>23</v>
      </c>
      <c r="C34" s="16">
        <v>33</v>
      </c>
      <c r="D34" s="16"/>
      <c r="E34" s="16"/>
      <c r="F34" s="16"/>
      <c r="G34" s="16"/>
      <c r="H34" s="16"/>
    </row>
    <row r="35" spans="1:8">
      <c r="A35" s="16"/>
      <c r="B35" s="16">
        <v>24</v>
      </c>
      <c r="C35" s="16">
        <v>34</v>
      </c>
      <c r="D35" s="16"/>
      <c r="E35" s="16"/>
      <c r="F35" s="16"/>
      <c r="G35" s="16"/>
      <c r="H35" s="16"/>
    </row>
    <row r="36" spans="1:8">
      <c r="A36" s="16"/>
      <c r="B36" s="16">
        <v>25</v>
      </c>
      <c r="C36" s="16">
        <v>35</v>
      </c>
      <c r="D36" s="16"/>
      <c r="E36" s="16"/>
      <c r="F36" s="16"/>
      <c r="G36" s="16"/>
      <c r="H36" s="16"/>
    </row>
    <row r="37" spans="1:8">
      <c r="A37" s="16"/>
      <c r="B37" s="16">
        <v>26</v>
      </c>
      <c r="C37" s="16">
        <v>36</v>
      </c>
      <c r="D37" s="16"/>
      <c r="E37" s="16"/>
      <c r="F37" s="16"/>
      <c r="G37" s="16"/>
      <c r="H37" s="16"/>
    </row>
    <row r="38" spans="1:8">
      <c r="A38" s="16"/>
      <c r="B38" s="16">
        <v>27</v>
      </c>
      <c r="C38" s="16">
        <v>37</v>
      </c>
      <c r="D38" s="16"/>
      <c r="E38" s="16"/>
      <c r="F38" s="16"/>
      <c r="G38" s="16"/>
      <c r="H38" s="16"/>
    </row>
    <row r="39" spans="1:8">
      <c r="A39" s="16"/>
      <c r="B39" s="16">
        <v>28</v>
      </c>
      <c r="C39" s="16">
        <v>38</v>
      </c>
      <c r="D39" s="16"/>
      <c r="E39" s="16"/>
      <c r="F39" s="16"/>
      <c r="G39" s="16"/>
      <c r="H39" s="16"/>
    </row>
    <row r="40" spans="1:8">
      <c r="A40" s="16"/>
      <c r="B40" s="16">
        <v>29</v>
      </c>
      <c r="C40" s="16">
        <v>39</v>
      </c>
      <c r="D40" s="16"/>
      <c r="E40" s="16"/>
      <c r="F40" s="16"/>
      <c r="G40" s="16"/>
      <c r="H40" s="16"/>
    </row>
    <row r="41" spans="1:8">
      <c r="A41" s="16"/>
      <c r="B41" s="16">
        <v>30</v>
      </c>
      <c r="C41" s="16">
        <v>40</v>
      </c>
      <c r="D41" s="16"/>
      <c r="E41" s="16"/>
      <c r="F41" s="16"/>
      <c r="G41" s="16"/>
      <c r="H41" s="16"/>
    </row>
    <row r="42" spans="1:8">
      <c r="A42" s="16"/>
      <c r="B42" s="16">
        <v>31</v>
      </c>
      <c r="C42" s="16">
        <v>41</v>
      </c>
      <c r="D42" s="16"/>
      <c r="E42" s="16"/>
      <c r="F42" s="16"/>
      <c r="G42" s="16"/>
      <c r="H42" s="16"/>
    </row>
    <row r="43" spans="1:8">
      <c r="A43" s="16"/>
      <c r="B43" s="16">
        <v>32</v>
      </c>
      <c r="C43" s="16">
        <v>42</v>
      </c>
      <c r="D43" s="16"/>
      <c r="E43" s="16"/>
      <c r="F43" s="16"/>
      <c r="G43" s="16"/>
      <c r="H43" s="16"/>
    </row>
    <row r="44" spans="1:8">
      <c r="A44" s="16"/>
      <c r="B44" s="16">
        <v>33</v>
      </c>
      <c r="C44" s="16">
        <v>43</v>
      </c>
      <c r="D44" s="16"/>
      <c r="E44" s="16"/>
      <c r="F44" s="16"/>
      <c r="G44" s="16"/>
      <c r="H44" s="16"/>
    </row>
    <row r="45" spans="1:8">
      <c r="A45" s="16"/>
      <c r="B45" s="16">
        <v>34</v>
      </c>
      <c r="C45" s="16">
        <v>44</v>
      </c>
      <c r="D45" s="16"/>
      <c r="E45" s="16"/>
      <c r="F45" s="16"/>
      <c r="G45" s="16"/>
      <c r="H45" s="16"/>
    </row>
    <row r="46" spans="1:8">
      <c r="A46" s="16"/>
      <c r="B46" s="16">
        <v>35</v>
      </c>
      <c r="C46" s="16">
        <v>45</v>
      </c>
      <c r="D46" s="16"/>
      <c r="E46" s="16"/>
      <c r="F46" s="16"/>
      <c r="G46" s="16"/>
      <c r="H46" s="16"/>
    </row>
    <row r="47" spans="1:8">
      <c r="A47" s="16"/>
      <c r="B47" s="16">
        <v>36</v>
      </c>
      <c r="C47" s="16">
        <v>46</v>
      </c>
      <c r="D47" s="16"/>
      <c r="E47" s="16"/>
      <c r="F47" s="16"/>
      <c r="G47" s="16"/>
      <c r="H47" s="16"/>
    </row>
    <row r="48" spans="1:8">
      <c r="A48" s="16"/>
      <c r="B48" s="16">
        <v>37</v>
      </c>
      <c r="C48" s="16">
        <v>47</v>
      </c>
      <c r="D48" s="16"/>
      <c r="E48" s="16"/>
      <c r="F48" s="16"/>
      <c r="G48" s="16"/>
      <c r="H48" s="16"/>
    </row>
    <row r="49" spans="1:8">
      <c r="A49" s="16"/>
      <c r="B49" s="16">
        <v>38</v>
      </c>
      <c r="C49" s="16">
        <v>48</v>
      </c>
      <c r="D49" s="16"/>
      <c r="E49" s="16"/>
      <c r="F49" s="16"/>
      <c r="G49" s="16"/>
      <c r="H49" s="16"/>
    </row>
    <row r="50" spans="1:8">
      <c r="A50" s="16"/>
      <c r="B50" s="16">
        <v>39</v>
      </c>
      <c r="C50" s="16">
        <v>49</v>
      </c>
      <c r="D50" s="16"/>
      <c r="E50" s="16"/>
      <c r="F50" s="16"/>
      <c r="G50" s="16"/>
      <c r="H50" s="16"/>
    </row>
    <row r="51" spans="1:8">
      <c r="A51" s="16"/>
      <c r="B51" s="16">
        <v>40</v>
      </c>
      <c r="C51" s="16">
        <v>50</v>
      </c>
      <c r="D51" s="16"/>
      <c r="E51" s="16"/>
      <c r="F51" s="16"/>
      <c r="G51" s="16"/>
      <c r="H51" s="16"/>
    </row>
    <row r="52" spans="1:8">
      <c r="A52" s="16"/>
      <c r="B52" s="16">
        <v>41</v>
      </c>
      <c r="C52" s="16">
        <v>51</v>
      </c>
      <c r="D52" s="16"/>
      <c r="E52" s="16"/>
      <c r="F52" s="16"/>
      <c r="G52" s="16"/>
      <c r="H52" s="16"/>
    </row>
    <row r="53" spans="1:8">
      <c r="A53" s="16"/>
      <c r="B53" s="16">
        <v>42</v>
      </c>
      <c r="C53" s="16">
        <v>52</v>
      </c>
      <c r="D53" s="16"/>
      <c r="E53" s="16"/>
      <c r="F53" s="16"/>
      <c r="G53" s="16"/>
      <c r="H53" s="16"/>
    </row>
    <row r="54" spans="1:8">
      <c r="A54" s="16"/>
      <c r="B54" s="16">
        <v>43</v>
      </c>
      <c r="C54" s="16">
        <v>53</v>
      </c>
      <c r="D54" s="16"/>
      <c r="E54" s="16"/>
      <c r="F54" s="16"/>
      <c r="G54" s="16"/>
      <c r="H54" s="16"/>
    </row>
    <row r="55" spans="1:8">
      <c r="A55" s="16"/>
      <c r="B55" s="15">
        <v>44</v>
      </c>
      <c r="C55" s="16">
        <v>54</v>
      </c>
      <c r="D55" s="16"/>
      <c r="E55" s="16"/>
      <c r="F55" s="16"/>
      <c r="G55" s="16"/>
      <c r="H55" s="16"/>
    </row>
    <row r="56" spans="1:8">
      <c r="A56" s="16"/>
      <c r="C56" s="16">
        <v>55</v>
      </c>
      <c r="D56" s="16"/>
      <c r="E56" s="16"/>
      <c r="F56" s="16"/>
      <c r="G56" s="16"/>
      <c r="H56" s="16"/>
    </row>
    <row r="57" spans="1:8">
      <c r="A57" s="16"/>
      <c r="B57" s="16"/>
      <c r="C57" s="16">
        <v>56</v>
      </c>
      <c r="D57" s="16"/>
      <c r="E57" s="16"/>
      <c r="F57" s="16"/>
      <c r="G57" s="16"/>
      <c r="H57" s="16"/>
    </row>
    <row r="58" spans="1:8">
      <c r="A58" s="16"/>
      <c r="B58" s="16"/>
      <c r="C58" s="16">
        <v>57</v>
      </c>
      <c r="D58" s="16"/>
      <c r="E58" s="16"/>
      <c r="F58" s="16"/>
      <c r="G58" s="16"/>
      <c r="H58" s="16"/>
    </row>
    <row r="59" spans="1:8">
      <c r="A59" s="16"/>
      <c r="B59" s="16"/>
      <c r="C59" s="16">
        <v>58</v>
      </c>
      <c r="D59" s="16"/>
      <c r="E59" s="16"/>
      <c r="F59" s="16"/>
      <c r="G59" s="16"/>
      <c r="H59" s="16"/>
    </row>
    <row r="60" spans="1:8">
      <c r="A60" s="16"/>
      <c r="B60" s="16"/>
      <c r="C60" s="16">
        <v>59</v>
      </c>
      <c r="D60" s="16"/>
      <c r="E60" s="16"/>
      <c r="F60" s="16"/>
      <c r="G60" s="16"/>
      <c r="H60" s="16"/>
    </row>
    <row r="61" spans="1:8">
      <c r="A61" s="16"/>
      <c r="B61" s="16"/>
      <c r="C61" s="16">
        <v>60</v>
      </c>
      <c r="D61" s="16"/>
      <c r="E61" s="16"/>
      <c r="F61" s="16"/>
      <c r="G61" s="16"/>
      <c r="H61" s="16"/>
    </row>
    <row r="62" spans="1:8">
      <c r="A62" s="16"/>
      <c r="B62" s="16"/>
      <c r="C62" s="16"/>
      <c r="D62" s="16"/>
      <c r="E62" s="16"/>
      <c r="F62" s="16"/>
      <c r="G62" s="16"/>
      <c r="H62" s="16"/>
    </row>
    <row r="63" spans="1:8">
      <c r="A63" s="16"/>
      <c r="B63" s="16"/>
      <c r="C63" s="16"/>
      <c r="D63" s="16"/>
      <c r="E63" s="16"/>
      <c r="F63" s="16"/>
      <c r="G63" s="16"/>
      <c r="H63" s="16"/>
    </row>
    <row r="64" spans="1:8">
      <c r="A64" s="16"/>
      <c r="B64" s="16"/>
      <c r="C64" s="16"/>
      <c r="D64" s="16"/>
      <c r="E64" s="16"/>
      <c r="F64" s="16"/>
      <c r="G64" s="16"/>
      <c r="H64" s="16"/>
    </row>
    <row r="65" spans="1:8">
      <c r="A65" s="16"/>
      <c r="B65" s="16"/>
      <c r="C65" s="16"/>
      <c r="D65" s="16"/>
      <c r="E65" s="16"/>
      <c r="F65" s="16"/>
      <c r="G65" s="16"/>
      <c r="H65" s="16"/>
    </row>
    <row r="66" spans="1:8">
      <c r="A66" s="16"/>
      <c r="B66" s="16"/>
      <c r="C66" s="16"/>
      <c r="D66" s="16"/>
      <c r="E66" s="16"/>
      <c r="F66" s="16"/>
      <c r="G66" s="16"/>
      <c r="H66" s="16"/>
    </row>
    <row r="67" spans="1:8">
      <c r="A67" s="16"/>
      <c r="B67" s="16"/>
      <c r="C67" s="16"/>
      <c r="D67" s="16"/>
      <c r="E67" s="16"/>
      <c r="F67" s="16"/>
      <c r="G67" s="16"/>
      <c r="H67" s="16"/>
    </row>
    <row r="68" spans="1:8">
      <c r="A68" s="16"/>
      <c r="B68" s="16"/>
      <c r="C68" s="16"/>
      <c r="D68" s="16"/>
      <c r="E68" s="16"/>
      <c r="F68" s="16"/>
      <c r="G68" s="16"/>
      <c r="H68" s="16"/>
    </row>
    <row r="69" spans="1:8">
      <c r="A69" s="16"/>
      <c r="C69" s="16"/>
      <c r="D69" s="16"/>
      <c r="E69" s="16"/>
      <c r="F69" s="16"/>
      <c r="G69" s="16"/>
      <c r="H69" s="16"/>
    </row>
  </sheetData>
  <phoneticPr fontId="7"/>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入力シート</vt:lpstr>
      <vt:lpstr>出力シート</vt:lpstr>
      <vt:lpstr>入力方法等のご案内</vt:lpstr>
      <vt:lpstr>送付先指定について</vt:lpstr>
      <vt:lpstr>宛先兼チェックリスト</vt:lpstr>
      <vt:lpstr>入力例</vt:lpstr>
      <vt:lpstr>【参考】将来の受取利息額</vt:lpstr>
      <vt:lpstr>単年利率入力</vt:lpstr>
      <vt:lpstr>ﾌﾟﾙﾀﾞｳﾝﾘｽﾄ</vt:lpstr>
      <vt:lpstr>郵便番号</vt:lpstr>
      <vt:lpstr>【参考】将来の受取利息額!Print_Area</vt:lpstr>
      <vt:lpstr>宛先兼チェックリスト!Print_Area</vt:lpstr>
      <vt:lpstr>出力シート!Print_Area</vt:lpstr>
      <vt:lpstr>送付先指定について!Print_Area</vt:lpstr>
      <vt:lpstr>入力シート!Print_Area</vt:lpstr>
      <vt:lpstr>入力方法等のご案内!Print_Area</vt:lpstr>
      <vt:lpstr>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大井手 威</cp:lastModifiedBy>
  <cp:lastPrinted>2026-04-16T07:08:08Z</cp:lastPrinted>
  <dcterms:created xsi:type="dcterms:W3CDTF">2015-06-05T18:19:34Z</dcterms:created>
  <dcterms:modified xsi:type="dcterms:W3CDTF">2026-04-17T07:40:03Z</dcterms:modified>
</cp:coreProperties>
</file>